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00009466/Desktop/"/>
    </mc:Choice>
  </mc:AlternateContent>
  <xr:revisionPtr revIDLastSave="0" documentId="13_ncr:1_{42DDEF43-9AE9-CE48-BB2A-BFB4DB6E21A1}" xr6:coauthVersionLast="47" xr6:coauthVersionMax="47" xr10:uidLastSave="{00000000-0000-0000-0000-000000000000}"/>
  <bookViews>
    <workbookView xWindow="23360" yWindow="500" windowWidth="27560" windowHeight="20120" activeTab="1" xr2:uid="{1EFF22CD-A3CF-9E4D-B212-747AE84AAB36}"/>
  </bookViews>
  <sheets>
    <sheet name="COMMUNITY EFFORT" sheetId="1" r:id="rId1"/>
    <sheet name="METAT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42" i="1"/>
  <c r="E45" i="1"/>
  <c r="H45" i="1"/>
  <c r="J45" i="1"/>
  <c r="K45" i="1"/>
  <c r="J43" i="1"/>
  <c r="J42" i="1"/>
  <c r="K43" i="1"/>
  <c r="K42" i="1"/>
  <c r="F46" i="1"/>
  <c r="E46" i="1"/>
  <c r="L41" i="1"/>
  <c r="L40" i="1"/>
  <c r="L39" i="1"/>
  <c r="L38" i="1"/>
  <c r="J40" i="1"/>
  <c r="K40" i="1"/>
  <c r="L37" i="1"/>
  <c r="L36" i="1"/>
  <c r="K39" i="1"/>
  <c r="J39" i="1"/>
  <c r="J38" i="1"/>
  <c r="K38" i="1"/>
  <c r="L35" i="1"/>
  <c r="J37" i="1"/>
  <c r="K37" i="1"/>
  <c r="J36" i="1"/>
  <c r="K36" i="1"/>
  <c r="J35" i="1"/>
  <c r="K35" i="1"/>
  <c r="L34" i="1"/>
  <c r="L33" i="1"/>
  <c r="L32" i="1"/>
  <c r="L31" i="1"/>
  <c r="L30" i="1"/>
  <c r="L29" i="1"/>
  <c r="L28" i="1"/>
  <c r="L27" i="1"/>
  <c r="L26" i="1"/>
  <c r="J34" i="1"/>
  <c r="K34" i="1"/>
  <c r="J33" i="1"/>
  <c r="K33" i="1"/>
  <c r="J32" i="1"/>
  <c r="K32" i="1"/>
  <c r="J31" i="1"/>
  <c r="K31" i="1"/>
  <c r="J30" i="1"/>
  <c r="K30" i="1"/>
  <c r="K29" i="1"/>
  <c r="J29" i="1"/>
  <c r="J28" i="1"/>
  <c r="J27" i="1"/>
  <c r="J26" i="1"/>
  <c r="K28" i="1"/>
  <c r="K27" i="1"/>
  <c r="K26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24" i="1"/>
  <c r="L25" i="1"/>
  <c r="K25" i="1"/>
  <c r="K24" i="1"/>
  <c r="K23" i="1"/>
  <c r="K22" i="1"/>
  <c r="K21" i="1"/>
  <c r="K20" i="1"/>
  <c r="K19" i="1"/>
  <c r="K18" i="1"/>
  <c r="K17" i="1"/>
  <c r="K16" i="1"/>
  <c r="K15" i="1"/>
  <c r="J15" i="1"/>
  <c r="J14" i="1"/>
  <c r="J13" i="1"/>
  <c r="J12" i="1"/>
  <c r="J11" i="1"/>
  <c r="J9" i="1"/>
  <c r="J8" i="1"/>
  <c r="J7" i="1"/>
  <c r="J6" i="1"/>
  <c r="J5" i="1"/>
  <c r="K14" i="1"/>
  <c r="K13" i="1"/>
  <c r="K12" i="1"/>
  <c r="K11" i="1"/>
  <c r="K10" i="1"/>
  <c r="K9" i="1"/>
  <c r="K8" i="1"/>
  <c r="K7" i="1"/>
  <c r="K6" i="1"/>
  <c r="K5" i="1"/>
  <c r="K4" i="1"/>
  <c r="J4" i="1"/>
  <c r="K3" i="1"/>
  <c r="J3" i="1"/>
  <c r="K2" i="1"/>
  <c r="J2" i="1"/>
  <c r="L45" i="1" l="1"/>
</calcChain>
</file>

<file path=xl/sharedStrings.xml><?xml version="1.0" encoding="utf-8"?>
<sst xmlns="http://schemas.openxmlformats.org/spreadsheetml/2006/main" count="167" uniqueCount="70">
  <si>
    <t>date</t>
  </si>
  <si>
    <t>time</t>
  </si>
  <si>
    <t>species</t>
  </si>
  <si>
    <t xml:space="preserve">#shore </t>
  </si>
  <si>
    <t>fruit in 2 L</t>
  </si>
  <si>
    <t>#2L buckets</t>
  </si>
  <si>
    <t>australis</t>
  </si>
  <si>
    <t>total fruit</t>
  </si>
  <si>
    <t>volume fruit</t>
  </si>
  <si>
    <t>#UWA divers</t>
  </si>
  <si>
    <t xml:space="preserve">total collected </t>
  </si>
  <si>
    <t>total divers</t>
  </si>
  <si>
    <t>number of dives</t>
  </si>
  <si>
    <t>effort (3 hours /dive)</t>
  </si>
  <si>
    <t>average fruit in 2L</t>
  </si>
  <si>
    <t>Carnac</t>
  </si>
  <si>
    <t>Location</t>
  </si>
  <si>
    <t>Woodmans Pt West</t>
  </si>
  <si>
    <t>Woodmans Pt East</t>
  </si>
  <si>
    <t>S4S &amp; UWA</t>
  </si>
  <si>
    <t>UWA only</t>
  </si>
  <si>
    <t>#divers total</t>
  </si>
  <si>
    <t xml:space="preserve">Metadata </t>
  </si>
  <si>
    <t>DATA TYPE</t>
  </si>
  <si>
    <t>columns</t>
  </si>
  <si>
    <t>names</t>
  </si>
  <si>
    <t>raw/derived</t>
  </si>
  <si>
    <t>formula</t>
  </si>
  <si>
    <t>A</t>
  </si>
  <si>
    <t>DATE</t>
  </si>
  <si>
    <t>RAW</t>
  </si>
  <si>
    <t>B</t>
  </si>
  <si>
    <t>LOCATION</t>
  </si>
  <si>
    <t>C</t>
  </si>
  <si>
    <t>TIME</t>
  </si>
  <si>
    <t>D</t>
  </si>
  <si>
    <t>SPECIES</t>
  </si>
  <si>
    <t>E</t>
  </si>
  <si>
    <t>#DIVERS TOTAL</t>
  </si>
  <si>
    <t>F</t>
  </si>
  <si>
    <t>#UWA DIVERS</t>
  </si>
  <si>
    <t>G</t>
  </si>
  <si>
    <t>#SHORE</t>
  </si>
  <si>
    <t>H</t>
  </si>
  <si>
    <t>FRUIT IN 2 L</t>
  </si>
  <si>
    <t>I</t>
  </si>
  <si>
    <t>#2L BUCKETS</t>
  </si>
  <si>
    <t>J</t>
  </si>
  <si>
    <t>#VOLUME FRUIT</t>
  </si>
  <si>
    <t>DERIVED</t>
  </si>
  <si>
    <t>2*I</t>
  </si>
  <si>
    <t>K</t>
  </si>
  <si>
    <t>TOTAL FRUIT</t>
  </si>
  <si>
    <t>I*H</t>
  </si>
  <si>
    <t>L</t>
  </si>
  <si>
    <t>EFFORT (3 HOURS/DIVE)</t>
  </si>
  <si>
    <t>(E+G)*3</t>
  </si>
  <si>
    <t xml:space="preserve"> </t>
  </si>
  <si>
    <t>NUMBER OF DIVES</t>
  </si>
  <si>
    <t>COUNT(E)</t>
  </si>
  <si>
    <t xml:space="preserve">SUM(E) </t>
  </si>
  <si>
    <t>AVERAGE FRUIT IN 2 L</t>
  </si>
  <si>
    <t xml:space="preserve">AVERAGE (H) </t>
  </si>
  <si>
    <t>TOTAL FRUIT COLLECTED</t>
  </si>
  <si>
    <t>VOLUME</t>
  </si>
  <si>
    <t xml:space="preserve">SUM(J) </t>
  </si>
  <si>
    <t>NUMBER</t>
  </si>
  <si>
    <t xml:space="preserve">SUM(K) </t>
  </si>
  <si>
    <t>EFFORT(HOURS)</t>
  </si>
  <si>
    <t>SUM(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</si>
</sst>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0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CDB6-AA38-9740-A7A3-27DD17465F9C}">
  <dimension ref="A1:O46"/>
  <sheetViews>
    <sheetView zoomScale="130" zoomScaleNormal="130" workbookViewId="0">
      <selection activeCell="G53" sqref="G53"/>
    </sheetView>
  </sheetViews>
  <sheetFormatPr baseColWidth="10" defaultRowHeight="16" x14ac:dyDescent="0.2"/>
  <cols>
    <col min="2" max="2" width="19.5" customWidth="1"/>
    <col min="8" max="8" width="10.83203125" style="3"/>
    <col min="11" max="15" width="10.83203125" style="3"/>
  </cols>
  <sheetData>
    <row r="1" spans="1:12" x14ac:dyDescent="0.2">
      <c r="A1" t="s">
        <v>0</v>
      </c>
      <c r="B1" t="s">
        <v>16</v>
      </c>
      <c r="C1" t="s">
        <v>1</v>
      </c>
      <c r="D1" t="s">
        <v>2</v>
      </c>
      <c r="E1" t="s">
        <v>21</v>
      </c>
      <c r="F1" t="s">
        <v>9</v>
      </c>
      <c r="G1" t="s">
        <v>3</v>
      </c>
      <c r="H1" s="3" t="s">
        <v>4</v>
      </c>
      <c r="I1" t="s">
        <v>5</v>
      </c>
      <c r="J1" t="s">
        <v>8</v>
      </c>
      <c r="K1" s="3" t="s">
        <v>7</v>
      </c>
      <c r="L1" s="3" t="s">
        <v>13</v>
      </c>
    </row>
    <row r="2" spans="1:12" x14ac:dyDescent="0.2">
      <c r="A2" s="1">
        <v>44515</v>
      </c>
      <c r="B2" s="1" t="s">
        <v>17</v>
      </c>
      <c r="C2" s="2">
        <v>0.33333333333333331</v>
      </c>
      <c r="D2" t="s">
        <v>6</v>
      </c>
      <c r="E2">
        <v>18</v>
      </c>
      <c r="F2">
        <v>4</v>
      </c>
      <c r="G2">
        <v>6</v>
      </c>
      <c r="H2" s="3">
        <v>1018</v>
      </c>
      <c r="I2">
        <v>15</v>
      </c>
      <c r="J2">
        <f>2*I2</f>
        <v>30</v>
      </c>
      <c r="K2" s="3">
        <f t="shared" ref="K2:K7" si="0">I2*H2</f>
        <v>15270</v>
      </c>
      <c r="L2" s="3">
        <f>(E2+G2)*3</f>
        <v>72</v>
      </c>
    </row>
    <row r="3" spans="1:12" x14ac:dyDescent="0.2">
      <c r="A3" s="1">
        <v>44515</v>
      </c>
      <c r="B3" s="1" t="s">
        <v>17</v>
      </c>
      <c r="C3" s="2">
        <v>0.45833333333333331</v>
      </c>
      <c r="D3" t="s">
        <v>6</v>
      </c>
      <c r="E3">
        <v>13</v>
      </c>
      <c r="F3">
        <v>4</v>
      </c>
      <c r="G3">
        <v>1</v>
      </c>
      <c r="H3" s="3">
        <v>1018</v>
      </c>
      <c r="I3">
        <v>14</v>
      </c>
      <c r="J3">
        <f>2*I3</f>
        <v>28</v>
      </c>
      <c r="K3" s="3">
        <f t="shared" si="0"/>
        <v>14252</v>
      </c>
      <c r="L3" s="3">
        <f t="shared" ref="L3:L23" si="1">(E3+G3)*3</f>
        <v>42</v>
      </c>
    </row>
    <row r="4" spans="1:12" x14ac:dyDescent="0.2">
      <c r="A4" s="1">
        <v>44516</v>
      </c>
      <c r="B4" s="1" t="s">
        <v>17</v>
      </c>
      <c r="C4" s="2">
        <v>0.33333333333333331</v>
      </c>
      <c r="D4" t="s">
        <v>6</v>
      </c>
      <c r="E4">
        <v>9</v>
      </c>
      <c r="F4">
        <v>2</v>
      </c>
      <c r="G4">
        <v>1</v>
      </c>
      <c r="H4" s="3">
        <v>1520</v>
      </c>
      <c r="I4">
        <v>23</v>
      </c>
      <c r="J4">
        <f>2*I4</f>
        <v>46</v>
      </c>
      <c r="K4" s="3">
        <f t="shared" si="0"/>
        <v>34960</v>
      </c>
      <c r="L4" s="3">
        <f t="shared" si="1"/>
        <v>30</v>
      </c>
    </row>
    <row r="5" spans="1:12" x14ac:dyDescent="0.2">
      <c r="A5" s="1">
        <v>44516</v>
      </c>
      <c r="B5" s="1" t="s">
        <v>17</v>
      </c>
      <c r="C5" s="2">
        <v>0.45833333333333331</v>
      </c>
      <c r="D5" t="s">
        <v>6</v>
      </c>
      <c r="E5">
        <v>7</v>
      </c>
      <c r="F5">
        <v>2</v>
      </c>
      <c r="G5">
        <v>1</v>
      </c>
      <c r="H5" s="3">
        <v>1520</v>
      </c>
      <c r="I5">
        <v>13</v>
      </c>
      <c r="J5">
        <f t="shared" ref="J5:J14" si="2">2*I5</f>
        <v>26</v>
      </c>
      <c r="K5" s="3">
        <f t="shared" si="0"/>
        <v>19760</v>
      </c>
      <c r="L5" s="3">
        <f t="shared" si="1"/>
        <v>24</v>
      </c>
    </row>
    <row r="6" spans="1:12" x14ac:dyDescent="0.2">
      <c r="A6" s="1">
        <v>44517</v>
      </c>
      <c r="B6" s="1" t="s">
        <v>17</v>
      </c>
      <c r="C6" s="2">
        <v>0.33333333333333331</v>
      </c>
      <c r="D6" t="s">
        <v>6</v>
      </c>
      <c r="E6">
        <v>9</v>
      </c>
      <c r="F6">
        <v>3</v>
      </c>
      <c r="G6">
        <v>1</v>
      </c>
      <c r="H6" s="3">
        <v>1535</v>
      </c>
      <c r="I6">
        <v>24.5</v>
      </c>
      <c r="J6">
        <f t="shared" si="2"/>
        <v>49</v>
      </c>
      <c r="K6" s="3">
        <f t="shared" si="0"/>
        <v>37607.5</v>
      </c>
      <c r="L6" s="3">
        <f t="shared" si="1"/>
        <v>30</v>
      </c>
    </row>
    <row r="7" spans="1:12" x14ac:dyDescent="0.2">
      <c r="A7" s="1">
        <v>44517</v>
      </c>
      <c r="B7" s="1" t="s">
        <v>17</v>
      </c>
      <c r="C7" s="2">
        <v>0.45833333333333331</v>
      </c>
      <c r="D7" t="s">
        <v>6</v>
      </c>
      <c r="E7">
        <v>9</v>
      </c>
      <c r="F7">
        <v>3</v>
      </c>
      <c r="G7">
        <v>1</v>
      </c>
      <c r="H7" s="3">
        <v>1535</v>
      </c>
      <c r="I7">
        <v>15</v>
      </c>
      <c r="J7">
        <f t="shared" si="2"/>
        <v>30</v>
      </c>
      <c r="K7" s="3">
        <f t="shared" si="0"/>
        <v>23025</v>
      </c>
      <c r="L7" s="3">
        <f t="shared" si="1"/>
        <v>30</v>
      </c>
    </row>
    <row r="8" spans="1:12" x14ac:dyDescent="0.2">
      <c r="A8" s="1">
        <v>44518</v>
      </c>
      <c r="B8" s="1" t="s">
        <v>17</v>
      </c>
      <c r="C8" s="2">
        <v>0.33333333333333331</v>
      </c>
      <c r="D8" t="s">
        <v>6</v>
      </c>
      <c r="E8">
        <v>13</v>
      </c>
      <c r="F8">
        <v>4</v>
      </c>
      <c r="G8">
        <v>2</v>
      </c>
      <c r="H8" s="3">
        <v>1371</v>
      </c>
      <c r="I8">
        <v>27</v>
      </c>
      <c r="J8">
        <f t="shared" si="2"/>
        <v>54</v>
      </c>
      <c r="K8" s="3">
        <f t="shared" ref="K8:K14" si="3">I8*H8</f>
        <v>37017</v>
      </c>
      <c r="L8" s="3">
        <f t="shared" si="1"/>
        <v>45</v>
      </c>
    </row>
    <row r="9" spans="1:12" x14ac:dyDescent="0.2">
      <c r="A9" s="1">
        <v>44518</v>
      </c>
      <c r="B9" s="1" t="s">
        <v>17</v>
      </c>
      <c r="C9" s="2">
        <v>0.45833333333333331</v>
      </c>
      <c r="D9" t="s">
        <v>6</v>
      </c>
      <c r="E9">
        <v>9</v>
      </c>
      <c r="F9">
        <v>4</v>
      </c>
      <c r="G9">
        <v>3</v>
      </c>
      <c r="H9" s="3">
        <v>1395</v>
      </c>
      <c r="I9">
        <v>19</v>
      </c>
      <c r="J9">
        <f t="shared" si="2"/>
        <v>38</v>
      </c>
      <c r="K9" s="3">
        <f t="shared" si="3"/>
        <v>26505</v>
      </c>
      <c r="L9" s="3">
        <f t="shared" si="1"/>
        <v>36</v>
      </c>
    </row>
    <row r="10" spans="1:12" x14ac:dyDescent="0.2">
      <c r="A10" s="1">
        <v>44519</v>
      </c>
      <c r="B10" s="1" t="s">
        <v>17</v>
      </c>
      <c r="C10" s="2">
        <v>0.33333333333333331</v>
      </c>
      <c r="D10" t="s">
        <v>6</v>
      </c>
      <c r="E10">
        <v>16</v>
      </c>
      <c r="F10">
        <v>4</v>
      </c>
      <c r="G10">
        <v>2</v>
      </c>
      <c r="H10" s="3">
        <v>1490</v>
      </c>
      <c r="I10">
        <v>21</v>
      </c>
      <c r="J10">
        <v>42</v>
      </c>
      <c r="K10" s="3">
        <f t="shared" si="3"/>
        <v>31290</v>
      </c>
      <c r="L10" s="3">
        <f t="shared" si="1"/>
        <v>54</v>
      </c>
    </row>
    <row r="11" spans="1:12" x14ac:dyDescent="0.2">
      <c r="A11" s="1">
        <v>44519</v>
      </c>
      <c r="B11" s="1" t="s">
        <v>17</v>
      </c>
      <c r="C11" s="2">
        <v>0.45833333333333331</v>
      </c>
      <c r="D11" t="s">
        <v>6</v>
      </c>
      <c r="E11">
        <v>9</v>
      </c>
      <c r="F11">
        <v>2</v>
      </c>
      <c r="G11">
        <v>2</v>
      </c>
      <c r="H11" s="3">
        <v>1577</v>
      </c>
      <c r="I11">
        <v>25</v>
      </c>
      <c r="J11">
        <f t="shared" si="2"/>
        <v>50</v>
      </c>
      <c r="K11" s="3">
        <f t="shared" si="3"/>
        <v>39425</v>
      </c>
      <c r="L11" s="3">
        <f t="shared" si="1"/>
        <v>33</v>
      </c>
    </row>
    <row r="12" spans="1:12" x14ac:dyDescent="0.2">
      <c r="A12" s="1">
        <v>44520</v>
      </c>
      <c r="B12" s="1" t="s">
        <v>17</v>
      </c>
      <c r="C12" s="2">
        <v>0.33333333333333331</v>
      </c>
      <c r="D12" t="s">
        <v>6</v>
      </c>
      <c r="E12">
        <v>13</v>
      </c>
      <c r="F12">
        <v>0</v>
      </c>
      <c r="G12">
        <v>2</v>
      </c>
      <c r="H12" s="3">
        <v>1419</v>
      </c>
      <c r="I12">
        <v>23.5</v>
      </c>
      <c r="J12">
        <f t="shared" si="2"/>
        <v>47</v>
      </c>
      <c r="K12" s="3">
        <f t="shared" si="3"/>
        <v>33346.5</v>
      </c>
      <c r="L12" s="3">
        <f t="shared" si="1"/>
        <v>45</v>
      </c>
    </row>
    <row r="13" spans="1:12" x14ac:dyDescent="0.2">
      <c r="A13" s="1">
        <v>44520</v>
      </c>
      <c r="B13" s="1" t="s">
        <v>17</v>
      </c>
      <c r="C13" s="2">
        <v>0.45833333333333331</v>
      </c>
      <c r="D13" t="s">
        <v>6</v>
      </c>
      <c r="E13">
        <v>5</v>
      </c>
      <c r="F13">
        <v>0</v>
      </c>
      <c r="G13">
        <v>2</v>
      </c>
      <c r="H13" s="3">
        <v>1419</v>
      </c>
      <c r="I13">
        <v>22.5</v>
      </c>
      <c r="J13">
        <f t="shared" si="2"/>
        <v>45</v>
      </c>
      <c r="K13" s="3">
        <f t="shared" si="3"/>
        <v>31927.5</v>
      </c>
      <c r="L13" s="3">
        <f t="shared" si="1"/>
        <v>21</v>
      </c>
    </row>
    <row r="14" spans="1:12" x14ac:dyDescent="0.2">
      <c r="A14" s="1">
        <v>44521</v>
      </c>
      <c r="B14" s="1" t="s">
        <v>17</v>
      </c>
      <c r="C14" s="2">
        <v>0.33333333333333331</v>
      </c>
      <c r="D14" t="s">
        <v>6</v>
      </c>
      <c r="E14">
        <v>21</v>
      </c>
      <c r="F14">
        <v>2</v>
      </c>
      <c r="G14">
        <v>4</v>
      </c>
      <c r="H14" s="3">
        <v>1427</v>
      </c>
      <c r="I14">
        <v>73</v>
      </c>
      <c r="J14">
        <f t="shared" si="2"/>
        <v>146</v>
      </c>
      <c r="K14" s="3">
        <f t="shared" si="3"/>
        <v>104171</v>
      </c>
      <c r="L14" s="3">
        <f t="shared" si="1"/>
        <v>75</v>
      </c>
    </row>
    <row r="15" spans="1:12" x14ac:dyDescent="0.2">
      <c r="A15" s="1">
        <v>44521</v>
      </c>
      <c r="B15" s="1" t="s">
        <v>17</v>
      </c>
      <c r="C15" s="2">
        <v>0.45833333333333331</v>
      </c>
      <c r="D15" t="s">
        <v>6</v>
      </c>
      <c r="E15">
        <v>21</v>
      </c>
      <c r="F15">
        <v>2</v>
      </c>
      <c r="G15">
        <v>4</v>
      </c>
      <c r="H15" s="3">
        <v>1427</v>
      </c>
      <c r="I15">
        <v>68</v>
      </c>
      <c r="J15">
        <f t="shared" ref="J15" si="4">2*I15</f>
        <v>136</v>
      </c>
      <c r="K15" s="3">
        <f t="shared" ref="K15:K38" si="5">I15*H15</f>
        <v>97036</v>
      </c>
      <c r="L15" s="3">
        <f t="shared" si="1"/>
        <v>75</v>
      </c>
    </row>
    <row r="16" spans="1:12" x14ac:dyDescent="0.2">
      <c r="A16" s="1">
        <v>44523</v>
      </c>
      <c r="B16" s="1" t="s">
        <v>17</v>
      </c>
      <c r="C16" s="2">
        <v>0.33333333333333331</v>
      </c>
      <c r="D16" t="s">
        <v>6</v>
      </c>
      <c r="E16">
        <v>5</v>
      </c>
      <c r="F16">
        <v>3</v>
      </c>
      <c r="G16">
        <v>1</v>
      </c>
      <c r="H16" s="3">
        <v>1300</v>
      </c>
      <c r="I16">
        <v>19</v>
      </c>
      <c r="J16">
        <v>38</v>
      </c>
      <c r="K16" s="3">
        <f t="shared" si="5"/>
        <v>24700</v>
      </c>
      <c r="L16" s="3">
        <f t="shared" si="1"/>
        <v>18</v>
      </c>
    </row>
    <row r="17" spans="1:12" x14ac:dyDescent="0.2">
      <c r="A17" s="1">
        <v>44523</v>
      </c>
      <c r="B17" s="1" t="s">
        <v>17</v>
      </c>
      <c r="C17" s="2">
        <v>0.45833333333333331</v>
      </c>
      <c r="D17" t="s">
        <v>6</v>
      </c>
      <c r="E17">
        <v>9</v>
      </c>
      <c r="F17">
        <v>3</v>
      </c>
      <c r="G17">
        <v>1</v>
      </c>
      <c r="H17" s="3">
        <v>1350</v>
      </c>
      <c r="I17">
        <v>31</v>
      </c>
      <c r="J17">
        <v>62</v>
      </c>
      <c r="K17" s="3">
        <f t="shared" si="5"/>
        <v>41850</v>
      </c>
      <c r="L17" s="3">
        <f t="shared" si="1"/>
        <v>30</v>
      </c>
    </row>
    <row r="18" spans="1:12" x14ac:dyDescent="0.2">
      <c r="A18" s="1">
        <v>44524</v>
      </c>
      <c r="B18" s="1" t="s">
        <v>17</v>
      </c>
      <c r="C18" s="2">
        <v>0.33333333333333331</v>
      </c>
      <c r="D18" t="s">
        <v>6</v>
      </c>
      <c r="E18">
        <v>9</v>
      </c>
      <c r="F18">
        <v>3</v>
      </c>
      <c r="G18">
        <v>1</v>
      </c>
      <c r="H18" s="3">
        <v>1224</v>
      </c>
      <c r="I18">
        <v>42</v>
      </c>
      <c r="J18">
        <v>84</v>
      </c>
      <c r="K18" s="3">
        <f t="shared" si="5"/>
        <v>51408</v>
      </c>
      <c r="L18" s="3">
        <f t="shared" si="1"/>
        <v>30</v>
      </c>
    </row>
    <row r="19" spans="1:12" x14ac:dyDescent="0.2">
      <c r="A19" s="1">
        <v>44524</v>
      </c>
      <c r="B19" s="1" t="s">
        <v>17</v>
      </c>
      <c r="C19" s="2">
        <v>0.45833333333333331</v>
      </c>
      <c r="D19" t="s">
        <v>6</v>
      </c>
      <c r="E19">
        <v>5</v>
      </c>
      <c r="F19">
        <v>3</v>
      </c>
      <c r="G19">
        <v>1</v>
      </c>
      <c r="H19" s="3">
        <v>1224</v>
      </c>
      <c r="I19">
        <v>21</v>
      </c>
      <c r="J19">
        <v>42</v>
      </c>
      <c r="K19" s="3">
        <f t="shared" si="5"/>
        <v>25704</v>
      </c>
      <c r="L19" s="3">
        <f t="shared" si="1"/>
        <v>18</v>
      </c>
    </row>
    <row r="20" spans="1:12" x14ac:dyDescent="0.2">
      <c r="A20" s="1">
        <v>44525</v>
      </c>
      <c r="B20" s="1" t="s">
        <v>17</v>
      </c>
      <c r="C20" s="2">
        <v>0.33333333333333331</v>
      </c>
      <c r="D20" t="s">
        <v>6</v>
      </c>
      <c r="E20">
        <v>13</v>
      </c>
      <c r="F20">
        <v>0</v>
      </c>
      <c r="G20">
        <v>2</v>
      </c>
      <c r="H20" s="3">
        <v>1362</v>
      </c>
      <c r="I20">
        <v>26.5</v>
      </c>
      <c r="J20">
        <v>53</v>
      </c>
      <c r="K20" s="3">
        <f t="shared" si="5"/>
        <v>36093</v>
      </c>
      <c r="L20" s="3">
        <f t="shared" si="1"/>
        <v>45</v>
      </c>
    </row>
    <row r="21" spans="1:12" x14ac:dyDescent="0.2">
      <c r="A21" s="1">
        <v>44526</v>
      </c>
      <c r="B21" s="1" t="s">
        <v>17</v>
      </c>
      <c r="C21" s="2">
        <v>0.41666666666666669</v>
      </c>
      <c r="D21" t="s">
        <v>6</v>
      </c>
      <c r="E21">
        <v>3</v>
      </c>
      <c r="F21">
        <v>3</v>
      </c>
      <c r="G21">
        <v>1</v>
      </c>
      <c r="H21" s="3">
        <v>1317</v>
      </c>
      <c r="I21">
        <v>12</v>
      </c>
      <c r="J21">
        <v>24</v>
      </c>
      <c r="K21" s="3">
        <f t="shared" si="5"/>
        <v>15804</v>
      </c>
      <c r="L21" s="3">
        <f t="shared" si="1"/>
        <v>12</v>
      </c>
    </row>
    <row r="22" spans="1:12" x14ac:dyDescent="0.2">
      <c r="A22" s="1">
        <v>44526</v>
      </c>
      <c r="B22" s="1" t="s">
        <v>17</v>
      </c>
      <c r="C22" s="2">
        <v>0.33333333333333331</v>
      </c>
      <c r="D22" t="s">
        <v>6</v>
      </c>
      <c r="E22">
        <v>6</v>
      </c>
      <c r="F22">
        <v>0</v>
      </c>
      <c r="G22">
        <v>2</v>
      </c>
      <c r="H22" s="3">
        <v>1312</v>
      </c>
      <c r="I22">
        <v>22</v>
      </c>
      <c r="J22">
        <v>44</v>
      </c>
      <c r="K22" s="3">
        <f t="shared" si="5"/>
        <v>28864</v>
      </c>
      <c r="L22" s="3">
        <f t="shared" si="1"/>
        <v>24</v>
      </c>
    </row>
    <row r="23" spans="1:12" x14ac:dyDescent="0.2">
      <c r="A23" s="1">
        <v>44526</v>
      </c>
      <c r="B23" s="1" t="s">
        <v>17</v>
      </c>
      <c r="C23" s="2">
        <v>0.45833333333333331</v>
      </c>
      <c r="D23" t="s">
        <v>6</v>
      </c>
      <c r="E23">
        <v>4</v>
      </c>
      <c r="F23">
        <v>0</v>
      </c>
      <c r="G23">
        <v>2</v>
      </c>
      <c r="H23" s="3">
        <v>1312</v>
      </c>
      <c r="I23">
        <v>12</v>
      </c>
      <c r="J23">
        <v>24</v>
      </c>
      <c r="K23" s="3">
        <f t="shared" si="5"/>
        <v>15744</v>
      </c>
      <c r="L23" s="3">
        <f t="shared" si="1"/>
        <v>18</v>
      </c>
    </row>
    <row r="24" spans="1:12" x14ac:dyDescent="0.2">
      <c r="A24" s="1">
        <v>44527</v>
      </c>
      <c r="B24" s="1" t="s">
        <v>17</v>
      </c>
      <c r="C24" s="2">
        <v>0.33333333333333331</v>
      </c>
      <c r="D24" t="s">
        <v>6</v>
      </c>
      <c r="E24">
        <v>4</v>
      </c>
      <c r="F24">
        <v>0</v>
      </c>
      <c r="G24">
        <v>5</v>
      </c>
      <c r="H24" s="3">
        <v>1250</v>
      </c>
      <c r="I24">
        <v>4</v>
      </c>
      <c r="J24">
        <v>8</v>
      </c>
      <c r="K24" s="3">
        <f t="shared" si="5"/>
        <v>5000</v>
      </c>
      <c r="L24" s="3">
        <f>(E24+G24)*3</f>
        <v>27</v>
      </c>
    </row>
    <row r="25" spans="1:12" x14ac:dyDescent="0.2">
      <c r="A25" s="1">
        <v>44527</v>
      </c>
      <c r="B25" s="1" t="s">
        <v>17</v>
      </c>
      <c r="C25" s="2">
        <v>0.45833333333333331</v>
      </c>
      <c r="D25" t="s">
        <v>6</v>
      </c>
      <c r="E25">
        <v>2</v>
      </c>
      <c r="F25">
        <v>0</v>
      </c>
      <c r="G25">
        <v>2</v>
      </c>
      <c r="H25" s="3">
        <v>1210</v>
      </c>
      <c r="I25">
        <v>5.25</v>
      </c>
      <c r="J25">
        <v>10.5</v>
      </c>
      <c r="K25" s="3">
        <f t="shared" si="5"/>
        <v>6352.5</v>
      </c>
      <c r="L25" s="3">
        <f>(E25+G25)*3</f>
        <v>12</v>
      </c>
    </row>
    <row r="26" spans="1:12" x14ac:dyDescent="0.2">
      <c r="A26" s="1">
        <v>44528</v>
      </c>
      <c r="B26" s="1" t="s">
        <v>18</v>
      </c>
      <c r="C26" s="2">
        <v>0.33333333333333331</v>
      </c>
      <c r="D26" t="s">
        <v>6</v>
      </c>
      <c r="E26">
        <v>13</v>
      </c>
      <c r="F26">
        <v>0</v>
      </c>
      <c r="G26">
        <v>2</v>
      </c>
      <c r="H26" s="3">
        <v>1174</v>
      </c>
      <c r="I26">
        <v>30.5</v>
      </c>
      <c r="J26">
        <f t="shared" ref="J26:J38" si="6">2*I26</f>
        <v>61</v>
      </c>
      <c r="K26" s="3">
        <f t="shared" si="5"/>
        <v>35807</v>
      </c>
      <c r="L26" s="3">
        <f t="shared" ref="L26:L43" si="7">(E26+G26)*3</f>
        <v>45</v>
      </c>
    </row>
    <row r="27" spans="1:12" x14ac:dyDescent="0.2">
      <c r="A27" s="1">
        <v>44528</v>
      </c>
      <c r="B27" s="1" t="s">
        <v>18</v>
      </c>
      <c r="C27" s="2">
        <v>0.45833333333333331</v>
      </c>
      <c r="D27" t="s">
        <v>6</v>
      </c>
      <c r="E27">
        <v>4</v>
      </c>
      <c r="F27">
        <v>0</v>
      </c>
      <c r="G27">
        <v>2</v>
      </c>
      <c r="H27" s="3">
        <v>1174</v>
      </c>
      <c r="I27">
        <v>16</v>
      </c>
      <c r="J27">
        <f t="shared" si="6"/>
        <v>32</v>
      </c>
      <c r="K27" s="3">
        <f t="shared" si="5"/>
        <v>18784</v>
      </c>
      <c r="L27" s="3">
        <f t="shared" si="7"/>
        <v>18</v>
      </c>
    </row>
    <row r="28" spans="1:12" x14ac:dyDescent="0.2">
      <c r="A28" s="1">
        <v>44529</v>
      </c>
      <c r="B28" s="1" t="s">
        <v>18</v>
      </c>
      <c r="C28" s="2">
        <v>0.33333333333333331</v>
      </c>
      <c r="D28" t="s">
        <v>6</v>
      </c>
      <c r="E28">
        <v>5</v>
      </c>
      <c r="F28">
        <v>0</v>
      </c>
      <c r="G28">
        <v>2</v>
      </c>
      <c r="H28" s="3">
        <v>1062</v>
      </c>
      <c r="I28">
        <v>22.5</v>
      </c>
      <c r="J28">
        <f t="shared" si="6"/>
        <v>45</v>
      </c>
      <c r="K28" s="3">
        <f t="shared" si="5"/>
        <v>23895</v>
      </c>
      <c r="L28" s="3">
        <f t="shared" si="7"/>
        <v>21</v>
      </c>
    </row>
    <row r="29" spans="1:12" x14ac:dyDescent="0.2">
      <c r="A29" s="1">
        <v>44529</v>
      </c>
      <c r="B29" s="1" t="s">
        <v>18</v>
      </c>
      <c r="C29" s="2">
        <v>0.45833333333333331</v>
      </c>
      <c r="D29" t="s">
        <v>6</v>
      </c>
      <c r="E29">
        <v>7</v>
      </c>
      <c r="F29">
        <v>0</v>
      </c>
      <c r="G29">
        <v>2</v>
      </c>
      <c r="H29" s="3">
        <v>1100</v>
      </c>
      <c r="I29">
        <v>28.5</v>
      </c>
      <c r="J29">
        <f t="shared" si="6"/>
        <v>57</v>
      </c>
      <c r="K29" s="3">
        <f t="shared" si="5"/>
        <v>31350</v>
      </c>
      <c r="L29" s="3">
        <f t="shared" si="7"/>
        <v>27</v>
      </c>
    </row>
    <row r="30" spans="1:12" x14ac:dyDescent="0.2">
      <c r="A30" s="1">
        <v>44530</v>
      </c>
      <c r="B30" s="1" t="s">
        <v>18</v>
      </c>
      <c r="C30" s="2">
        <v>0.33333333333333331</v>
      </c>
      <c r="D30" t="s">
        <v>6</v>
      </c>
      <c r="E30">
        <v>6</v>
      </c>
      <c r="F30">
        <v>0</v>
      </c>
      <c r="G30">
        <v>2</v>
      </c>
      <c r="H30" s="3">
        <v>1070</v>
      </c>
      <c r="I30">
        <v>25.5</v>
      </c>
      <c r="J30">
        <f t="shared" si="6"/>
        <v>51</v>
      </c>
      <c r="K30" s="3">
        <f t="shared" si="5"/>
        <v>27285</v>
      </c>
      <c r="L30" s="3">
        <f t="shared" si="7"/>
        <v>24</v>
      </c>
    </row>
    <row r="31" spans="1:12" x14ac:dyDescent="0.2">
      <c r="A31" s="1">
        <v>44530</v>
      </c>
      <c r="B31" s="1" t="s">
        <v>18</v>
      </c>
      <c r="C31" s="2">
        <v>0.45833333333333331</v>
      </c>
      <c r="D31" t="s">
        <v>6</v>
      </c>
      <c r="E31">
        <v>5</v>
      </c>
      <c r="F31">
        <v>0</v>
      </c>
      <c r="G31">
        <v>2</v>
      </c>
      <c r="H31" s="3">
        <v>998</v>
      </c>
      <c r="I31">
        <v>7.5</v>
      </c>
      <c r="J31">
        <f t="shared" si="6"/>
        <v>15</v>
      </c>
      <c r="K31" s="3">
        <f t="shared" si="5"/>
        <v>7485</v>
      </c>
      <c r="L31" s="3">
        <f t="shared" si="7"/>
        <v>21</v>
      </c>
    </row>
    <row r="32" spans="1:12" x14ac:dyDescent="0.2">
      <c r="A32" s="1">
        <v>44531</v>
      </c>
      <c r="B32" s="1" t="s">
        <v>18</v>
      </c>
      <c r="C32" s="2">
        <v>0.33333333333333331</v>
      </c>
      <c r="D32" t="s">
        <v>6</v>
      </c>
      <c r="E32">
        <v>4</v>
      </c>
      <c r="F32">
        <v>0</v>
      </c>
      <c r="G32">
        <v>2</v>
      </c>
      <c r="H32" s="3">
        <v>1206</v>
      </c>
      <c r="I32">
        <v>13</v>
      </c>
      <c r="J32">
        <f t="shared" si="6"/>
        <v>26</v>
      </c>
      <c r="K32" s="3">
        <f t="shared" si="5"/>
        <v>15678</v>
      </c>
      <c r="L32" s="3">
        <f t="shared" si="7"/>
        <v>18</v>
      </c>
    </row>
    <row r="33" spans="1:12" x14ac:dyDescent="0.2">
      <c r="A33" s="1">
        <v>44531</v>
      </c>
      <c r="B33" s="1" t="s">
        <v>18</v>
      </c>
      <c r="C33" s="2">
        <v>0.45833333333333331</v>
      </c>
      <c r="D33" t="s">
        <v>6</v>
      </c>
      <c r="E33">
        <v>2</v>
      </c>
      <c r="F33">
        <v>0</v>
      </c>
      <c r="G33">
        <v>2</v>
      </c>
      <c r="H33" s="3">
        <v>1122</v>
      </c>
      <c r="I33">
        <v>9.5</v>
      </c>
      <c r="J33">
        <f t="shared" si="6"/>
        <v>19</v>
      </c>
      <c r="K33" s="3">
        <f t="shared" si="5"/>
        <v>10659</v>
      </c>
      <c r="L33" s="3">
        <f t="shared" si="7"/>
        <v>12</v>
      </c>
    </row>
    <row r="34" spans="1:12" x14ac:dyDescent="0.2">
      <c r="A34" s="1">
        <v>44531</v>
      </c>
      <c r="B34" s="2" t="s">
        <v>15</v>
      </c>
      <c r="C34" s="2">
        <v>0.41666666666666669</v>
      </c>
      <c r="D34" t="s">
        <v>6</v>
      </c>
      <c r="E34">
        <v>4</v>
      </c>
      <c r="F34">
        <v>4</v>
      </c>
      <c r="G34">
        <v>2</v>
      </c>
      <c r="H34" s="3">
        <v>1275</v>
      </c>
      <c r="I34">
        <v>17</v>
      </c>
      <c r="J34">
        <f t="shared" si="6"/>
        <v>34</v>
      </c>
      <c r="K34" s="3">
        <f t="shared" si="5"/>
        <v>21675</v>
      </c>
      <c r="L34" s="3">
        <f t="shared" si="7"/>
        <v>18</v>
      </c>
    </row>
    <row r="35" spans="1:12" x14ac:dyDescent="0.2">
      <c r="A35" s="1">
        <v>44532</v>
      </c>
      <c r="B35" s="1" t="s">
        <v>18</v>
      </c>
      <c r="C35" s="2">
        <v>0.33333333333333331</v>
      </c>
      <c r="D35" t="s">
        <v>6</v>
      </c>
      <c r="E35">
        <v>4</v>
      </c>
      <c r="F35">
        <v>2</v>
      </c>
      <c r="G35">
        <v>2</v>
      </c>
      <c r="H35" s="3">
        <v>1078</v>
      </c>
      <c r="I35">
        <v>17</v>
      </c>
      <c r="J35">
        <f t="shared" si="6"/>
        <v>34</v>
      </c>
      <c r="K35" s="3">
        <f t="shared" si="5"/>
        <v>18326</v>
      </c>
      <c r="L35" s="3">
        <f t="shared" si="7"/>
        <v>18</v>
      </c>
    </row>
    <row r="36" spans="1:12" x14ac:dyDescent="0.2">
      <c r="A36" s="1">
        <v>44532</v>
      </c>
      <c r="B36" s="1" t="s">
        <v>18</v>
      </c>
      <c r="C36" s="2">
        <v>0.45833333333333331</v>
      </c>
      <c r="D36" t="s">
        <v>6</v>
      </c>
      <c r="E36">
        <v>2</v>
      </c>
      <c r="F36">
        <v>0</v>
      </c>
      <c r="G36">
        <v>2</v>
      </c>
      <c r="H36" s="3">
        <v>1076</v>
      </c>
      <c r="I36">
        <v>4</v>
      </c>
      <c r="J36">
        <f t="shared" si="6"/>
        <v>8</v>
      </c>
      <c r="K36" s="3">
        <f t="shared" si="5"/>
        <v>4304</v>
      </c>
      <c r="L36" s="3">
        <f t="shared" si="7"/>
        <v>12</v>
      </c>
    </row>
    <row r="37" spans="1:12" x14ac:dyDescent="0.2">
      <c r="A37" s="1">
        <v>44532</v>
      </c>
      <c r="B37" s="2" t="s">
        <v>15</v>
      </c>
      <c r="C37" s="2">
        <v>0.375</v>
      </c>
      <c r="D37" t="s">
        <v>6</v>
      </c>
      <c r="E37">
        <v>3</v>
      </c>
      <c r="F37">
        <v>3</v>
      </c>
      <c r="G37">
        <v>1</v>
      </c>
      <c r="H37" s="3">
        <v>1169</v>
      </c>
      <c r="I37">
        <v>16</v>
      </c>
      <c r="J37">
        <f t="shared" si="6"/>
        <v>32</v>
      </c>
      <c r="K37" s="3">
        <f t="shared" si="5"/>
        <v>18704</v>
      </c>
      <c r="L37" s="3">
        <f t="shared" si="7"/>
        <v>12</v>
      </c>
    </row>
    <row r="38" spans="1:12" x14ac:dyDescent="0.2">
      <c r="A38" s="1">
        <v>44533</v>
      </c>
      <c r="B38" s="1" t="s">
        <v>18</v>
      </c>
      <c r="C38" s="2">
        <v>0.33333333333333331</v>
      </c>
      <c r="D38" t="s">
        <v>6</v>
      </c>
      <c r="E38">
        <v>2</v>
      </c>
      <c r="F38">
        <v>0</v>
      </c>
      <c r="G38">
        <v>2</v>
      </c>
      <c r="H38" s="3">
        <v>918</v>
      </c>
      <c r="I38">
        <v>17</v>
      </c>
      <c r="J38">
        <f t="shared" si="6"/>
        <v>34</v>
      </c>
      <c r="K38" s="3">
        <f t="shared" si="5"/>
        <v>15606</v>
      </c>
      <c r="L38" s="3">
        <f t="shared" si="7"/>
        <v>12</v>
      </c>
    </row>
    <row r="39" spans="1:12" x14ac:dyDescent="0.2">
      <c r="A39" s="1">
        <v>44534</v>
      </c>
      <c r="B39" s="1" t="s">
        <v>18</v>
      </c>
      <c r="C39" s="2">
        <v>0.33333333333333331</v>
      </c>
      <c r="D39" t="s">
        <v>6</v>
      </c>
      <c r="E39">
        <v>4</v>
      </c>
      <c r="F39">
        <v>0</v>
      </c>
      <c r="G39">
        <v>2</v>
      </c>
      <c r="H39" s="3">
        <v>1016</v>
      </c>
      <c r="I39">
        <v>8</v>
      </c>
      <c r="J39">
        <f t="shared" ref="J39:J40" si="8">2*I39</f>
        <v>16</v>
      </c>
      <c r="K39" s="3">
        <f t="shared" ref="K39:K43" si="9">I39*H39</f>
        <v>8128</v>
      </c>
      <c r="L39" s="3">
        <f t="shared" si="7"/>
        <v>18</v>
      </c>
    </row>
    <row r="40" spans="1:12" x14ac:dyDescent="0.2">
      <c r="A40" s="1">
        <v>44534</v>
      </c>
      <c r="B40" s="1" t="s">
        <v>18</v>
      </c>
      <c r="C40" s="2">
        <v>0.45833333333333331</v>
      </c>
      <c r="D40" t="s">
        <v>6</v>
      </c>
      <c r="E40">
        <v>4</v>
      </c>
      <c r="F40">
        <v>0</v>
      </c>
      <c r="G40">
        <v>2</v>
      </c>
      <c r="H40" s="3">
        <v>1016</v>
      </c>
      <c r="I40">
        <v>21</v>
      </c>
      <c r="J40">
        <f t="shared" si="8"/>
        <v>42</v>
      </c>
      <c r="K40" s="3">
        <f t="shared" si="9"/>
        <v>21336</v>
      </c>
      <c r="L40" s="3">
        <f t="shared" si="7"/>
        <v>18</v>
      </c>
    </row>
    <row r="41" spans="1:12" x14ac:dyDescent="0.2">
      <c r="A41" s="1">
        <v>44539</v>
      </c>
      <c r="B41" s="2" t="s">
        <v>15</v>
      </c>
      <c r="C41" s="2">
        <v>0.41666666666666669</v>
      </c>
      <c r="D41" t="s">
        <v>6</v>
      </c>
      <c r="E41">
        <v>3</v>
      </c>
      <c r="F41">
        <v>3</v>
      </c>
      <c r="G41">
        <v>2</v>
      </c>
      <c r="K41" s="3">
        <v>14500</v>
      </c>
      <c r="L41" s="3">
        <f t="shared" si="7"/>
        <v>15</v>
      </c>
    </row>
    <row r="42" spans="1:12" x14ac:dyDescent="0.2">
      <c r="A42" s="1">
        <v>37235</v>
      </c>
      <c r="B42" s="2" t="s">
        <v>15</v>
      </c>
      <c r="C42" s="2">
        <v>0.33333333333333331</v>
      </c>
      <c r="D42" t="s">
        <v>6</v>
      </c>
      <c r="E42">
        <v>2</v>
      </c>
      <c r="F42">
        <v>2</v>
      </c>
      <c r="G42">
        <v>1</v>
      </c>
      <c r="H42" s="3">
        <v>1041</v>
      </c>
      <c r="I42">
        <v>48</v>
      </c>
      <c r="J42">
        <f t="shared" ref="J42:J43" si="10">2*I42</f>
        <v>96</v>
      </c>
      <c r="K42" s="3">
        <f t="shared" si="9"/>
        <v>49968</v>
      </c>
      <c r="L42" s="3">
        <f t="shared" si="7"/>
        <v>9</v>
      </c>
    </row>
    <row r="43" spans="1:12" x14ac:dyDescent="0.2">
      <c r="A43" s="1">
        <v>37235</v>
      </c>
      <c r="B43" s="2" t="s">
        <v>15</v>
      </c>
      <c r="C43" s="2">
        <v>0.45833333333333331</v>
      </c>
      <c r="D43" t="s">
        <v>6</v>
      </c>
      <c r="E43">
        <v>3</v>
      </c>
      <c r="F43">
        <v>3</v>
      </c>
      <c r="G43">
        <v>1</v>
      </c>
      <c r="H43" s="3">
        <v>1041</v>
      </c>
      <c r="I43">
        <v>42</v>
      </c>
      <c r="J43">
        <f t="shared" si="10"/>
        <v>84</v>
      </c>
      <c r="K43" s="3">
        <f t="shared" si="9"/>
        <v>43722</v>
      </c>
      <c r="L43" s="3">
        <f t="shared" si="7"/>
        <v>12</v>
      </c>
    </row>
    <row r="44" spans="1:12" x14ac:dyDescent="0.2">
      <c r="E44" t="s">
        <v>19</v>
      </c>
      <c r="F44" t="s">
        <v>20</v>
      </c>
    </row>
    <row r="45" spans="1:12" x14ac:dyDescent="0.2">
      <c r="D45" t="s">
        <v>12</v>
      </c>
      <c r="E45" s="4">
        <f>COUNT(E2:E41)</f>
        <v>40</v>
      </c>
      <c r="F45" s="4">
        <v>21</v>
      </c>
      <c r="G45" t="s">
        <v>14</v>
      </c>
      <c r="H45" s="3">
        <f>AVERAGE(H2:H43)</f>
        <v>1245.560975609756</v>
      </c>
      <c r="I45" t="s">
        <v>10</v>
      </c>
      <c r="J45">
        <f>SUM(J2:J43)</f>
        <v>1842.5</v>
      </c>
      <c r="K45" s="3">
        <f>SUM(K2:K43)</f>
        <v>1184324</v>
      </c>
      <c r="L45" s="3">
        <f>SUM(L2:L43)</f>
        <v>1176</v>
      </c>
    </row>
    <row r="46" spans="1:12" x14ac:dyDescent="0.2">
      <c r="D46" t="s">
        <v>11</v>
      </c>
      <c r="E46">
        <f>SUM(E2:E41)</f>
        <v>304</v>
      </c>
      <c r="F46">
        <f>SUM(F2:F41)</f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8D6B-9540-894F-8073-ADA57DE98F6D}">
  <dimension ref="A1:D26"/>
  <sheetViews>
    <sheetView tabSelected="1" workbookViewId="0">
      <selection activeCell="F39" sqref="F39"/>
    </sheetView>
  </sheetViews>
  <sheetFormatPr baseColWidth="10" defaultRowHeight="16" x14ac:dyDescent="0.2"/>
  <cols>
    <col min="2" max="2" width="27.1640625" customWidth="1"/>
  </cols>
  <sheetData>
    <row r="1" spans="1:4" x14ac:dyDescent="0.2">
      <c r="A1" t="s">
        <v>22</v>
      </c>
    </row>
    <row r="2" spans="1:4" x14ac:dyDescent="0.2">
      <c r="C2" t="s">
        <v>23</v>
      </c>
    </row>
    <row r="3" spans="1:4" x14ac:dyDescent="0.2">
      <c r="A3" t="s">
        <v>24</v>
      </c>
      <c r="B3" t="s">
        <v>25</v>
      </c>
      <c r="C3" t="s">
        <v>26</v>
      </c>
      <c r="D3" t="s">
        <v>27</v>
      </c>
    </row>
    <row r="4" spans="1:4" x14ac:dyDescent="0.2">
      <c r="A4" t="s">
        <v>28</v>
      </c>
      <c r="B4" t="s">
        <v>29</v>
      </c>
      <c r="C4" t="s">
        <v>30</v>
      </c>
    </row>
    <row r="5" spans="1:4" x14ac:dyDescent="0.2">
      <c r="A5" t="s">
        <v>31</v>
      </c>
      <c r="B5" t="s">
        <v>32</v>
      </c>
      <c r="C5" t="s">
        <v>30</v>
      </c>
    </row>
    <row r="6" spans="1:4" x14ac:dyDescent="0.2">
      <c r="A6" t="s">
        <v>33</v>
      </c>
      <c r="B6" t="s">
        <v>34</v>
      </c>
      <c r="C6" t="s">
        <v>30</v>
      </c>
    </row>
    <row r="7" spans="1:4" x14ac:dyDescent="0.2">
      <c r="A7" t="s">
        <v>35</v>
      </c>
      <c r="B7" t="s">
        <v>36</v>
      </c>
      <c r="C7" t="s">
        <v>30</v>
      </c>
    </row>
    <row r="8" spans="1:4" x14ac:dyDescent="0.2">
      <c r="A8" t="s">
        <v>37</v>
      </c>
      <c r="B8" t="s">
        <v>38</v>
      </c>
      <c r="C8" t="s">
        <v>30</v>
      </c>
    </row>
    <row r="9" spans="1:4" x14ac:dyDescent="0.2">
      <c r="A9" t="s">
        <v>39</v>
      </c>
      <c r="B9" t="s">
        <v>40</v>
      </c>
      <c r="C9" t="s">
        <v>30</v>
      </c>
    </row>
    <row r="10" spans="1:4" x14ac:dyDescent="0.2">
      <c r="A10" t="s">
        <v>41</v>
      </c>
      <c r="B10" t="s">
        <v>42</v>
      </c>
      <c r="C10" t="s">
        <v>30</v>
      </c>
    </row>
    <row r="11" spans="1:4" x14ac:dyDescent="0.2">
      <c r="A11" t="s">
        <v>43</v>
      </c>
      <c r="B11" t="s">
        <v>44</v>
      </c>
      <c r="C11" t="s">
        <v>30</v>
      </c>
    </row>
    <row r="12" spans="1:4" x14ac:dyDescent="0.2">
      <c r="A12" t="s">
        <v>45</v>
      </c>
      <c r="B12" t="s">
        <v>46</v>
      </c>
      <c r="C12" t="s">
        <v>30</v>
      </c>
    </row>
    <row r="13" spans="1:4" x14ac:dyDescent="0.2">
      <c r="A13" t="s">
        <v>47</v>
      </c>
      <c r="B13" t="s">
        <v>48</v>
      </c>
      <c r="C13" t="s">
        <v>49</v>
      </c>
      <c r="D13" t="s">
        <v>50</v>
      </c>
    </row>
    <row r="14" spans="1:4" x14ac:dyDescent="0.2">
      <c r="A14" t="s">
        <v>51</v>
      </c>
      <c r="B14" t="s">
        <v>52</v>
      </c>
      <c r="C14" t="s">
        <v>49</v>
      </c>
      <c r="D14" t="s">
        <v>53</v>
      </c>
    </row>
    <row r="15" spans="1:4" x14ac:dyDescent="0.2">
      <c r="A15" t="s">
        <v>54</v>
      </c>
      <c r="B15" t="s">
        <v>55</v>
      </c>
      <c r="C15" t="s">
        <v>49</v>
      </c>
      <c r="D15" t="s">
        <v>56</v>
      </c>
    </row>
    <row r="16" spans="1:4" x14ac:dyDescent="0.2">
      <c r="A16" t="s">
        <v>57</v>
      </c>
    </row>
    <row r="17" spans="1:4" x14ac:dyDescent="0.2">
      <c r="A17" t="s">
        <v>57</v>
      </c>
    </row>
    <row r="18" spans="1:4" x14ac:dyDescent="0.2">
      <c r="B18" t="s">
        <v>58</v>
      </c>
      <c r="C18" t="s">
        <v>49</v>
      </c>
      <c r="D18" t="s">
        <v>59</v>
      </c>
    </row>
    <row r="19" spans="1:4" x14ac:dyDescent="0.2">
      <c r="C19" t="s">
        <v>49</v>
      </c>
      <c r="D19" t="s">
        <v>60</v>
      </c>
    </row>
    <row r="20" spans="1:4" x14ac:dyDescent="0.2">
      <c r="B20" t="s">
        <v>61</v>
      </c>
      <c r="C20" t="s">
        <v>49</v>
      </c>
      <c r="D20" t="s">
        <v>62</v>
      </c>
    </row>
    <row r="22" spans="1:4" x14ac:dyDescent="0.2">
      <c r="B22" t="s">
        <v>63</v>
      </c>
    </row>
    <row r="23" spans="1:4" x14ac:dyDescent="0.2">
      <c r="B23" t="s">
        <v>64</v>
      </c>
      <c r="C23" t="s">
        <v>49</v>
      </c>
      <c r="D23" t="s">
        <v>65</v>
      </c>
    </row>
    <row r="24" spans="1:4" x14ac:dyDescent="0.2">
      <c r="B24" t="s">
        <v>66</v>
      </c>
      <c r="C24" t="s">
        <v>49</v>
      </c>
      <c r="D24" t="s">
        <v>67</v>
      </c>
    </row>
    <row r="26" spans="1:4" x14ac:dyDescent="0.2">
      <c r="B26" t="s">
        <v>68</v>
      </c>
      <c r="C26" t="s">
        <v>49</v>
      </c>
      <c r="D26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C182F50A83154BBE7B4B5C61CF13D6" ma:contentTypeVersion="13" ma:contentTypeDescription="Create a new document." ma:contentTypeScope="" ma:versionID="b919e4ebee0948449b68b824d0a0cb73">
  <xsd:schema xmlns:xsd="http://www.w3.org/2001/XMLSchema" xmlns:xs="http://www.w3.org/2001/XMLSchema" xmlns:p="http://schemas.microsoft.com/office/2006/metadata/properties" xmlns:ns2="2df0cab1-f432-4745-85d9-c6a36028cf67" xmlns:ns3="615f09b7-f8c1-426b-a5b7-a2fce22f0680" targetNamespace="http://schemas.microsoft.com/office/2006/metadata/properties" ma:root="true" ma:fieldsID="3cafef525cf7638705211049d788040c" ns2:_="" ns3:_="">
    <xsd:import namespace="2df0cab1-f432-4745-85d9-c6a36028cf67"/>
    <xsd:import namespace="615f09b7-f8c1-426b-a5b7-a2fce22f0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0cab1-f432-4745-85d9-c6a36028cf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f09b7-f8c1-426b-a5b7-a2fce22f0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34C75-6EB3-47CB-B6E2-738059DDE064}"/>
</file>

<file path=customXml/itemProps2.xml><?xml version="1.0" encoding="utf-8"?>
<ds:datastoreItem xmlns:ds="http://schemas.openxmlformats.org/officeDocument/2006/customXml" ds:itemID="{408AFA9C-77E6-4AC7-B4A9-8CA93DE1A506}"/>
</file>

<file path=customXml/itemProps3.xml><?xml version="1.0" encoding="utf-8"?>
<ds:datastoreItem xmlns:ds="http://schemas.openxmlformats.org/officeDocument/2006/customXml" ds:itemID="{1A75EA8A-8059-4AEF-8EDD-37D07D1DB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COMMUNITY EFFORT</vt:lpstr>
      <vt:lpstr>METATDATA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2021-11-19T05:36:56Z</dcterms:created>
  <dcterms:modified xsi:type="dcterms:W3CDTF">2022-04-04T08:57:52Z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0x0101008CC182F50A83154BBE7B4B5C61CF13D6</vt:lpwstr>
  </property>
</Properties>
</file>