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P.52 McDonald Heard Islands\Kerguelen Zircons\"/>
    </mc:Choice>
  </mc:AlternateContent>
  <xr:revisionPtr revIDLastSave="0" documentId="13_ncr:40009_{794CBC42-251A-47D9-8A1F-FB4AA6F37A23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3" i="1"/>
  <c r="P32" i="1"/>
  <c r="P31" i="1"/>
  <c r="Q29" i="1"/>
  <c r="O29" i="1"/>
  <c r="O24" i="1"/>
  <c r="O20" i="1"/>
  <c r="O21" i="1"/>
  <c r="O22" i="1"/>
  <c r="O25" i="1"/>
  <c r="O19" i="1"/>
  <c r="Q16" i="1"/>
  <c r="Q17" i="1"/>
  <c r="O12" i="1"/>
  <c r="O13" i="1"/>
  <c r="O11" i="1"/>
  <c r="P8" i="1"/>
  <c r="P9" i="1"/>
  <c r="O4" i="1"/>
  <c r="O5" i="1"/>
  <c r="Q15" i="1"/>
  <c r="P7" i="1"/>
  <c r="O3" i="1"/>
</calcChain>
</file>

<file path=xl/sharedStrings.xml><?xml version="1.0" encoding="utf-8"?>
<sst xmlns="http://schemas.openxmlformats.org/spreadsheetml/2006/main" count="88" uniqueCount="79">
  <si>
    <t>Oxide</t>
  </si>
  <si>
    <t>DataSet/Point</t>
  </si>
  <si>
    <t>MgO</t>
  </si>
  <si>
    <t>SiO2</t>
  </si>
  <si>
    <t>CaO</t>
  </si>
  <si>
    <t>Cr2O3</t>
  </si>
  <si>
    <t>MnO</t>
  </si>
  <si>
    <t>FeO</t>
  </si>
  <si>
    <t>NiO</t>
  </si>
  <si>
    <t>Na2O</t>
  </si>
  <si>
    <t>Al2O3</t>
  </si>
  <si>
    <t>K2O</t>
  </si>
  <si>
    <t>TiO2</t>
  </si>
  <si>
    <t>ZnO</t>
  </si>
  <si>
    <t>SrO</t>
  </si>
  <si>
    <t>BaO</t>
  </si>
  <si>
    <t>V2O5</t>
  </si>
  <si>
    <t>Total</t>
  </si>
  <si>
    <t>X</t>
  </si>
  <si>
    <t>Y</t>
  </si>
  <si>
    <t>Z</t>
  </si>
  <si>
    <t>Comment</t>
  </si>
  <si>
    <t>Date</t>
  </si>
  <si>
    <t xml:space="preserve">1 / 1 . </t>
  </si>
  <si>
    <t>San Carlos Olivine</t>
  </si>
  <si>
    <t xml:space="preserve">1 / 2 . </t>
  </si>
  <si>
    <t xml:space="preserve">1 / 3 . </t>
  </si>
  <si>
    <t xml:space="preserve">2 / 1 . </t>
  </si>
  <si>
    <t>LPL Plag</t>
  </si>
  <si>
    <t xml:space="preserve">2 / 2 . </t>
  </si>
  <si>
    <t xml:space="preserve">2 / 3 . </t>
  </si>
  <si>
    <t xml:space="preserve">3 / 1 . </t>
  </si>
  <si>
    <t>Delegate Cpx</t>
  </si>
  <si>
    <t xml:space="preserve">3 / 2 . </t>
  </si>
  <si>
    <t xml:space="preserve">3 / 3 . </t>
  </si>
  <si>
    <t xml:space="preserve">4 / 1 . </t>
  </si>
  <si>
    <t>Chromite</t>
  </si>
  <si>
    <t xml:space="preserve">4 / 2 . </t>
  </si>
  <si>
    <t xml:space="preserve">4 / 3 . </t>
  </si>
  <si>
    <t xml:space="preserve">5 / 1 . </t>
  </si>
  <si>
    <t>153-6 mafic 1</t>
  </si>
  <si>
    <t xml:space="preserve">6 / 1 . </t>
  </si>
  <si>
    <t>153-6 mafic 2 cpx</t>
  </si>
  <si>
    <t xml:space="preserve">7 / 1 . </t>
  </si>
  <si>
    <t>153-6 plag 1</t>
  </si>
  <si>
    <t xml:space="preserve">8 / 1 . </t>
  </si>
  <si>
    <t>153-6 acc 1</t>
  </si>
  <si>
    <t xml:space="preserve">9 / 1 . </t>
  </si>
  <si>
    <t>.</t>
  </si>
  <si>
    <t>153-6 acc 2 apatite</t>
  </si>
  <si>
    <t xml:space="preserve">10 / 1 . </t>
  </si>
  <si>
    <t>153-6 light gray matrix alkali feldspar</t>
  </si>
  <si>
    <t xml:space="preserve">11 / 1 . </t>
  </si>
  <si>
    <t>153-6 dark gray matrix plag</t>
  </si>
  <si>
    <t xml:space="preserve">12 / 1 . </t>
  </si>
  <si>
    <t>153-6 mafic 3 amphibole</t>
  </si>
  <si>
    <t xml:space="preserve">13 / 1 . </t>
  </si>
  <si>
    <t>153-6 mafic 4 cpx</t>
  </si>
  <si>
    <t xml:space="preserve">14 / 1 . </t>
  </si>
  <si>
    <t>153-6 timag 1</t>
  </si>
  <si>
    <t xml:space="preserve">15 / 1 . </t>
  </si>
  <si>
    <t>153-6 plag 2</t>
  </si>
  <si>
    <t xml:space="preserve">16 / 1 . </t>
  </si>
  <si>
    <t>153-6 kfeld 1</t>
  </si>
  <si>
    <t xml:space="preserve">17 / 1 . </t>
  </si>
  <si>
    <t>153-6 mafic 5 amph</t>
  </si>
  <si>
    <t xml:space="preserve">18 / 1 . </t>
  </si>
  <si>
    <t>153-6 large plag core 1</t>
  </si>
  <si>
    <t xml:space="preserve">19 / 1 . </t>
  </si>
  <si>
    <t>153-6 large plag core 2</t>
  </si>
  <si>
    <t xml:space="preserve">20 / 1 . </t>
  </si>
  <si>
    <t>153-6 large plag na rim</t>
  </si>
  <si>
    <t xml:space="preserve">21 / 1 . </t>
  </si>
  <si>
    <t>153-6 large plag na rim 2</t>
  </si>
  <si>
    <t xml:space="preserve">22 / 1 . </t>
  </si>
  <si>
    <t>153-6 large amph</t>
  </si>
  <si>
    <t>uncorr Mg#</t>
  </si>
  <si>
    <t>uncorr Ca#</t>
  </si>
  <si>
    <t>uncorr Cr#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</si>
</sst>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B41" sqref="B41"/>
    </sheetView>
  </sheetViews>
  <sheetFormatPr defaultRowHeight="12.75" x14ac:dyDescent="0.2"/>
  <cols>
    <col min="1" max="1" width="12.7109375" customWidth="1"/>
    <col min="2" max="2" width="30.5703125" customWidth="1"/>
    <col min="26" max="26" width="15.7109375" customWidth="1"/>
  </cols>
  <sheetData>
    <row r="1" spans="1:26" x14ac:dyDescent="0.2">
      <c r="A1" t="s">
        <v>0</v>
      </c>
    </row>
    <row r="2" spans="1:26" x14ac:dyDescent="0.2">
      <c r="A2" t="s">
        <v>1</v>
      </c>
      <c r="B2" t="s">
        <v>21</v>
      </c>
      <c r="C2" t="s">
        <v>3</v>
      </c>
      <c r="D2" t="s">
        <v>12</v>
      </c>
      <c r="E2" t="s">
        <v>10</v>
      </c>
      <c r="F2" t="s">
        <v>7</v>
      </c>
      <c r="G2" t="s">
        <v>6</v>
      </c>
      <c r="H2" t="s">
        <v>2</v>
      </c>
      <c r="I2" t="s">
        <v>4</v>
      </c>
      <c r="J2" t="s">
        <v>9</v>
      </c>
      <c r="K2" t="s">
        <v>11</v>
      </c>
      <c r="L2" t="s">
        <v>5</v>
      </c>
      <c r="M2" t="s">
        <v>8</v>
      </c>
      <c r="O2" s="2" t="s">
        <v>76</v>
      </c>
      <c r="P2" s="2" t="s">
        <v>77</v>
      </c>
      <c r="Q2" s="2" t="s">
        <v>78</v>
      </c>
      <c r="R2" t="s">
        <v>17</v>
      </c>
      <c r="S2" t="s">
        <v>13</v>
      </c>
      <c r="T2" t="s">
        <v>14</v>
      </c>
      <c r="U2" t="s">
        <v>15</v>
      </c>
      <c r="V2" t="s">
        <v>16</v>
      </c>
      <c r="W2" t="s">
        <v>18</v>
      </c>
      <c r="X2" t="s">
        <v>19</v>
      </c>
      <c r="Y2" t="s">
        <v>20</v>
      </c>
      <c r="Z2" t="s">
        <v>22</v>
      </c>
    </row>
    <row r="3" spans="1:26" x14ac:dyDescent="0.2">
      <c r="A3" t="s">
        <v>23</v>
      </c>
      <c r="B3" t="s">
        <v>24</v>
      </c>
      <c r="C3">
        <v>40.975200000000001</v>
      </c>
      <c r="F3">
        <v>9.5150000000000006</v>
      </c>
      <c r="G3">
        <v>0.16089999999999999</v>
      </c>
      <c r="H3">
        <v>49.2575</v>
      </c>
      <c r="I3">
        <v>9.0300000000000005E-2</v>
      </c>
      <c r="L3">
        <v>2.2200000000000001E-2</v>
      </c>
      <c r="M3">
        <v>0.3876</v>
      </c>
      <c r="O3" s="2">
        <f>100*(H3/40.32)/((H3/40.32)+(F3/71.85))</f>
        <v>90.220118943600227</v>
      </c>
      <c r="R3">
        <v>100.4087</v>
      </c>
      <c r="W3">
        <v>-11309</v>
      </c>
      <c r="X3">
        <v>-24866</v>
      </c>
      <c r="Y3">
        <v>58</v>
      </c>
      <c r="Z3" s="1">
        <v>40053.746759259258</v>
      </c>
    </row>
    <row r="4" spans="1:26" x14ac:dyDescent="0.2">
      <c r="A4" t="s">
        <v>25</v>
      </c>
      <c r="B4" t="s">
        <v>24</v>
      </c>
      <c r="C4">
        <v>41.259900000000002</v>
      </c>
      <c r="F4">
        <v>9.5098000000000003</v>
      </c>
      <c r="G4">
        <v>0.16819999999999999</v>
      </c>
      <c r="H4">
        <v>49.386699999999998</v>
      </c>
      <c r="I4">
        <v>9.6299999999999997E-2</v>
      </c>
      <c r="L4">
        <v>9.5999999999999992E-3</v>
      </c>
      <c r="M4">
        <v>0.38169999999999998</v>
      </c>
      <c r="O4" s="2">
        <f>100*(H4/40.32)/((H4/40.32)+(F4/71.85))</f>
        <v>90.248019854756464</v>
      </c>
      <c r="R4">
        <v>100.8122</v>
      </c>
      <c r="W4">
        <v>-11303.5</v>
      </c>
      <c r="X4">
        <v>-24901</v>
      </c>
      <c r="Y4">
        <v>58</v>
      </c>
      <c r="Z4" s="1">
        <v>40053.749537037038</v>
      </c>
    </row>
    <row r="5" spans="1:26" x14ac:dyDescent="0.2">
      <c r="A5" t="s">
        <v>26</v>
      </c>
      <c r="B5" t="s">
        <v>24</v>
      </c>
      <c r="C5">
        <v>41.106400000000001</v>
      </c>
      <c r="F5">
        <v>9.5469000000000008</v>
      </c>
      <c r="G5">
        <v>0.16769999999999999</v>
      </c>
      <c r="H5">
        <v>49.4129</v>
      </c>
      <c r="I5">
        <v>9.9299999999999999E-2</v>
      </c>
      <c r="L5">
        <v>3.5299999999999998E-2</v>
      </c>
      <c r="M5">
        <v>0.36969999999999997</v>
      </c>
      <c r="O5" s="2">
        <f>100*(H5/40.32)/((H5/40.32)+(F5/71.85))</f>
        <v>90.218379618701078</v>
      </c>
      <c r="R5">
        <v>100.7381</v>
      </c>
      <c r="W5">
        <v>-11298</v>
      </c>
      <c r="X5">
        <v>-24936</v>
      </c>
      <c r="Y5">
        <v>58</v>
      </c>
      <c r="Z5" s="1">
        <v>40053.752118055556</v>
      </c>
    </row>
    <row r="6" spans="1:26" x14ac:dyDescent="0.2">
      <c r="O6" s="2"/>
      <c r="Z6" s="1"/>
    </row>
    <row r="7" spans="1:26" x14ac:dyDescent="0.2">
      <c r="A7" t="s">
        <v>27</v>
      </c>
      <c r="B7" t="s">
        <v>28</v>
      </c>
      <c r="C7">
        <v>50.488300000000002</v>
      </c>
      <c r="E7">
        <v>30.7623</v>
      </c>
      <c r="F7">
        <v>0.3644</v>
      </c>
      <c r="H7">
        <v>0.12859999999999999</v>
      </c>
      <c r="I7">
        <v>13.621499999999999</v>
      </c>
      <c r="J7">
        <v>3.6012</v>
      </c>
      <c r="K7">
        <v>0.10050000000000001</v>
      </c>
      <c r="P7" s="2">
        <f>100*(I7/56.08)/((I7/56.08)+(2*J7/61.982))</f>
        <v>67.640513689007634</v>
      </c>
      <c r="R7">
        <v>99.066800000000001</v>
      </c>
      <c r="W7">
        <v>-11064</v>
      </c>
      <c r="X7">
        <v>-31994</v>
      </c>
      <c r="Y7">
        <v>47</v>
      </c>
      <c r="Z7" s="1">
        <v>40053.754826388889</v>
      </c>
    </row>
    <row r="8" spans="1:26" x14ac:dyDescent="0.2">
      <c r="A8" t="s">
        <v>29</v>
      </c>
      <c r="B8" t="s">
        <v>28</v>
      </c>
      <c r="C8">
        <v>50.638800000000003</v>
      </c>
      <c r="E8">
        <v>30.809100000000001</v>
      </c>
      <c r="F8">
        <v>0.36620000000000003</v>
      </c>
      <c r="H8">
        <v>0.12139999999999999</v>
      </c>
      <c r="I8">
        <v>13.6031</v>
      </c>
      <c r="J8">
        <v>3.5931999999999999</v>
      </c>
      <c r="K8">
        <v>0.11310000000000001</v>
      </c>
      <c r="P8" s="2">
        <f>100*(I8/56.08)/((I8/56.08)+(2*J8/61.982))</f>
        <v>67.659602315729089</v>
      </c>
      <c r="R8">
        <v>99.244799999999998</v>
      </c>
      <c r="W8">
        <v>-11108</v>
      </c>
      <c r="X8">
        <v>-31991</v>
      </c>
      <c r="Y8">
        <v>47</v>
      </c>
      <c r="Z8" s="1">
        <v>40053.756956018522</v>
      </c>
    </row>
    <row r="9" spans="1:26" x14ac:dyDescent="0.2">
      <c r="A9" t="s">
        <v>30</v>
      </c>
      <c r="B9" t="s">
        <v>28</v>
      </c>
      <c r="C9">
        <v>50.510199999999998</v>
      </c>
      <c r="E9">
        <v>30.773800000000001</v>
      </c>
      <c r="F9">
        <v>0.37969999999999998</v>
      </c>
      <c r="H9">
        <v>0.13619999999999999</v>
      </c>
      <c r="I9">
        <v>13.566000000000001</v>
      </c>
      <c r="J9">
        <v>3.5137</v>
      </c>
      <c r="K9">
        <v>0.1106</v>
      </c>
      <c r="P9" s="2">
        <f>100*(I9/56.08)/((I9/56.08)+(2*J9/61.982))</f>
        <v>68.087908190561748</v>
      </c>
      <c r="R9">
        <v>98.990200000000002</v>
      </c>
      <c r="W9">
        <v>-11152</v>
      </c>
      <c r="X9">
        <v>-31988</v>
      </c>
      <c r="Y9">
        <v>47</v>
      </c>
      <c r="Z9" s="1">
        <v>40053.758923611109</v>
      </c>
    </row>
    <row r="10" spans="1:26" x14ac:dyDescent="0.2">
      <c r="P10" s="2"/>
      <c r="Z10" s="1"/>
    </row>
    <row r="11" spans="1:26" x14ac:dyDescent="0.2">
      <c r="A11" t="s">
        <v>31</v>
      </c>
      <c r="B11" t="s">
        <v>32</v>
      </c>
      <c r="C11">
        <v>50.4788</v>
      </c>
      <c r="D11">
        <v>0.49780000000000002</v>
      </c>
      <c r="E11">
        <v>5.3537999999999997</v>
      </c>
      <c r="F11">
        <v>3.5539000000000001</v>
      </c>
      <c r="G11">
        <v>0.10780000000000001</v>
      </c>
      <c r="H11">
        <v>15.4405</v>
      </c>
      <c r="I11">
        <v>19.595500000000001</v>
      </c>
      <c r="J11">
        <v>0.81950000000000001</v>
      </c>
      <c r="K11">
        <v>-6.1000000000000004E-3</v>
      </c>
      <c r="L11">
        <v>0.6996</v>
      </c>
      <c r="M11">
        <v>4.1399999999999999E-2</v>
      </c>
      <c r="O11" s="2">
        <f>100*(H11/40.32)/((H11/40.32)+(F11/71.85))</f>
        <v>88.561185525036777</v>
      </c>
      <c r="R11">
        <v>96.588700000000003</v>
      </c>
      <c r="W11">
        <v>-15565</v>
      </c>
      <c r="X11">
        <v>-30812</v>
      </c>
      <c r="Y11">
        <v>39</v>
      </c>
      <c r="Z11" s="1">
        <v>40053.760983796295</v>
      </c>
    </row>
    <row r="12" spans="1:26" x14ac:dyDescent="0.2">
      <c r="A12" t="s">
        <v>33</v>
      </c>
      <c r="B12" t="s">
        <v>32</v>
      </c>
      <c r="C12">
        <v>50.3782</v>
      </c>
      <c r="D12">
        <v>0.4909</v>
      </c>
      <c r="E12">
        <v>5.3808999999999996</v>
      </c>
      <c r="F12">
        <v>3.5973999999999999</v>
      </c>
      <c r="G12">
        <v>8.0399999999999999E-2</v>
      </c>
      <c r="H12">
        <v>15.6608</v>
      </c>
      <c r="I12">
        <v>19.735199999999999</v>
      </c>
      <c r="J12">
        <v>0.86450000000000005</v>
      </c>
      <c r="K12">
        <v>6.4999999999999997E-3</v>
      </c>
      <c r="L12">
        <v>0.69279999999999997</v>
      </c>
      <c r="M12">
        <v>1.5699999999999999E-2</v>
      </c>
      <c r="O12" s="2">
        <f>100*(H12/40.32)/((H12/40.32)+(F12/71.85))</f>
        <v>88.58144149827865</v>
      </c>
      <c r="R12">
        <v>96.903300000000002</v>
      </c>
      <c r="W12">
        <v>-15543</v>
      </c>
      <c r="X12">
        <v>-30785</v>
      </c>
      <c r="Y12">
        <v>39</v>
      </c>
      <c r="Z12" s="1">
        <v>40053.763518518521</v>
      </c>
    </row>
    <row r="13" spans="1:26" x14ac:dyDescent="0.2">
      <c r="A13" t="s">
        <v>34</v>
      </c>
      <c r="B13" t="s">
        <v>32</v>
      </c>
      <c r="C13">
        <v>50.621000000000002</v>
      </c>
      <c r="D13">
        <v>0.4869</v>
      </c>
      <c r="E13">
        <v>5.4203000000000001</v>
      </c>
      <c r="F13">
        <v>3.6202999999999999</v>
      </c>
      <c r="G13">
        <v>0.1045</v>
      </c>
      <c r="H13">
        <v>15.5509</v>
      </c>
      <c r="I13">
        <v>19.637499999999999</v>
      </c>
      <c r="J13">
        <v>0.80449999999999999</v>
      </c>
      <c r="K13">
        <v>4.4999999999999997E-3</v>
      </c>
      <c r="L13">
        <v>0.6734</v>
      </c>
      <c r="M13">
        <v>3.0700000000000002E-2</v>
      </c>
      <c r="O13" s="2">
        <f>100*(H13/40.32)/((H13/40.32)+(F13/71.85))</f>
        <v>88.445326642116513</v>
      </c>
      <c r="R13">
        <v>96.954400000000007</v>
      </c>
      <c r="W13">
        <v>-15521</v>
      </c>
      <c r="X13">
        <v>-30758</v>
      </c>
      <c r="Y13">
        <v>39</v>
      </c>
      <c r="Z13" s="1">
        <v>40053.765868055554</v>
      </c>
    </row>
    <row r="14" spans="1:26" x14ac:dyDescent="0.2">
      <c r="O14" s="2"/>
      <c r="Z14" s="1"/>
    </row>
    <row r="15" spans="1:26" x14ac:dyDescent="0.2">
      <c r="A15" t="s">
        <v>35</v>
      </c>
      <c r="B15" t="s">
        <v>36</v>
      </c>
      <c r="C15">
        <v>1.72E-2</v>
      </c>
      <c r="D15">
        <v>0.10979999999999999</v>
      </c>
      <c r="E15">
        <v>10.0237</v>
      </c>
      <c r="F15">
        <v>12.1113</v>
      </c>
      <c r="G15">
        <v>0.123</v>
      </c>
      <c r="H15">
        <v>15.2216</v>
      </c>
      <c r="I15">
        <v>-7.1999999999999998E-3</v>
      </c>
      <c r="J15">
        <v>8.3999999999999995E-3</v>
      </c>
      <c r="K15">
        <v>-6.7999999999999996E-3</v>
      </c>
      <c r="L15">
        <v>57.335599999999999</v>
      </c>
      <c r="M15">
        <v>0.1336</v>
      </c>
      <c r="Q15" s="2">
        <f>100*(L15/152.02*2)/((L15/152.02*2)+(E15/101.94*2))</f>
        <v>79.320303346589426</v>
      </c>
      <c r="R15">
        <v>95.259699999999995</v>
      </c>
      <c r="S15">
        <v>4.9099999999999998E-2</v>
      </c>
      <c r="T15">
        <v>1.2800000000000001E-2</v>
      </c>
      <c r="U15">
        <v>1.32E-2</v>
      </c>
      <c r="V15">
        <v>0.1003</v>
      </c>
      <c r="W15">
        <v>-11056</v>
      </c>
      <c r="X15">
        <v>-27751</v>
      </c>
      <c r="Y15">
        <v>55</v>
      </c>
      <c r="Z15" s="1">
        <v>40053.76834490741</v>
      </c>
    </row>
    <row r="16" spans="1:26" x14ac:dyDescent="0.2">
      <c r="A16" t="s">
        <v>37</v>
      </c>
      <c r="B16" t="s">
        <v>36</v>
      </c>
      <c r="C16">
        <v>2.9499999999999998E-2</v>
      </c>
      <c r="D16">
        <v>8.5800000000000001E-2</v>
      </c>
      <c r="E16">
        <v>9.8979999999999997</v>
      </c>
      <c r="F16">
        <v>12.088100000000001</v>
      </c>
      <c r="G16">
        <v>9.5600000000000004E-2</v>
      </c>
      <c r="H16">
        <v>15.2242</v>
      </c>
      <c r="I16">
        <v>-1.8E-3</v>
      </c>
      <c r="J16">
        <v>4.1000000000000002E-2</v>
      </c>
      <c r="K16">
        <v>6.4000000000000003E-3</v>
      </c>
      <c r="L16">
        <v>57.074399999999997</v>
      </c>
      <c r="M16">
        <v>0.1162</v>
      </c>
      <c r="Q16" s="2">
        <f>100*(L16/152.02*2)/((L16/152.02*2)+(E16/101.94*2))</f>
        <v>79.452095081207347</v>
      </c>
      <c r="R16">
        <v>94.816500000000005</v>
      </c>
      <c r="S16">
        <v>1.2699999999999999E-2</v>
      </c>
      <c r="T16">
        <v>6.5100000000000005E-2</v>
      </c>
      <c r="U16">
        <v>-1.38E-2</v>
      </c>
      <c r="V16">
        <v>7.9500000000000001E-2</v>
      </c>
      <c r="W16">
        <v>-11050</v>
      </c>
      <c r="X16">
        <v>-27783</v>
      </c>
      <c r="Y16">
        <v>55</v>
      </c>
      <c r="Z16" s="1">
        <v>40053.771284722221</v>
      </c>
    </row>
    <row r="17" spans="1:26" x14ac:dyDescent="0.2">
      <c r="A17" t="s">
        <v>38</v>
      </c>
      <c r="B17" t="s">
        <v>36</v>
      </c>
      <c r="C17">
        <v>4.1799999999999997E-2</v>
      </c>
      <c r="D17">
        <v>0.112</v>
      </c>
      <c r="E17">
        <v>9.8279999999999994</v>
      </c>
      <c r="F17">
        <v>12.1531</v>
      </c>
      <c r="G17">
        <v>0.1605</v>
      </c>
      <c r="H17">
        <v>15.365</v>
      </c>
      <c r="I17">
        <v>-8.3000000000000001E-3</v>
      </c>
      <c r="J17">
        <v>-3.5999999999999999E-3</v>
      </c>
      <c r="K17">
        <v>6.4000000000000003E-3</v>
      </c>
      <c r="L17">
        <v>56.494700000000002</v>
      </c>
      <c r="M17">
        <v>0.1227</v>
      </c>
      <c r="Q17" s="2">
        <f>100*(L17/152.02*2)/((L17/152.02*2)+(E17/101.94*2))</f>
        <v>79.401249520751563</v>
      </c>
      <c r="R17">
        <v>94.608000000000004</v>
      </c>
      <c r="S17">
        <v>0.1409</v>
      </c>
      <c r="T17">
        <v>5.7599999999999998E-2</v>
      </c>
      <c r="U17">
        <v>2.5999999999999999E-2</v>
      </c>
      <c r="V17">
        <v>9.9299999999999999E-2</v>
      </c>
      <c r="W17">
        <v>-11044</v>
      </c>
      <c r="X17">
        <v>-27815</v>
      </c>
      <c r="Y17">
        <v>55</v>
      </c>
      <c r="Z17" s="1">
        <v>40053.774074074077</v>
      </c>
    </row>
    <row r="18" spans="1:26" x14ac:dyDescent="0.2">
      <c r="Q18" s="2"/>
      <c r="Z18" s="1"/>
    </row>
    <row r="19" spans="1:26" x14ac:dyDescent="0.2">
      <c r="A19" t="s">
        <v>39</v>
      </c>
      <c r="B19" t="s">
        <v>40</v>
      </c>
      <c r="C19">
        <v>46.238599999999998</v>
      </c>
      <c r="D19">
        <v>1.4825999999999999</v>
      </c>
      <c r="E19">
        <v>5.9421999999999997</v>
      </c>
      <c r="F19">
        <v>20.418299999999999</v>
      </c>
      <c r="G19">
        <v>0.50849999999999995</v>
      </c>
      <c r="H19">
        <v>10.275700000000001</v>
      </c>
      <c r="I19">
        <v>10.5481</v>
      </c>
      <c r="J19">
        <v>1.9384999999999999</v>
      </c>
      <c r="K19">
        <v>0.77400000000000002</v>
      </c>
      <c r="L19">
        <v>-9.4999999999999998E-3</v>
      </c>
      <c r="M19">
        <v>1.1299999999999999E-2</v>
      </c>
      <c r="O19" s="2">
        <f>100*(H19/40.32)/((H19/40.32)+(F19/71.85))</f>
        <v>47.279771500374551</v>
      </c>
      <c r="R19">
        <v>98.342500000000001</v>
      </c>
      <c r="S19">
        <v>1.4999999999999999E-2</v>
      </c>
      <c r="T19">
        <v>2.2499999999999999E-2</v>
      </c>
      <c r="U19">
        <v>0.1605</v>
      </c>
      <c r="V19">
        <v>6.7999999999999996E-3</v>
      </c>
      <c r="W19">
        <v>-17232</v>
      </c>
      <c r="X19">
        <v>3960</v>
      </c>
      <c r="Y19">
        <v>2</v>
      </c>
      <c r="Z19" s="1">
        <v>40053.776979166665</v>
      </c>
    </row>
    <row r="20" spans="1:26" x14ac:dyDescent="0.2">
      <c r="A20" t="s">
        <v>54</v>
      </c>
      <c r="B20" t="s">
        <v>55</v>
      </c>
      <c r="C20">
        <v>45.974499999999999</v>
      </c>
      <c r="D20">
        <v>1.5736000000000001</v>
      </c>
      <c r="E20">
        <v>6.0724</v>
      </c>
      <c r="F20">
        <v>20.4314</v>
      </c>
      <c r="G20">
        <v>0.53720000000000001</v>
      </c>
      <c r="H20">
        <v>10.048999999999999</v>
      </c>
      <c r="I20">
        <v>10.5214</v>
      </c>
      <c r="J20">
        <v>1.861</v>
      </c>
      <c r="K20">
        <v>0.8125</v>
      </c>
      <c r="L20">
        <v>-1.4E-3</v>
      </c>
      <c r="M20">
        <v>9.1000000000000004E-3</v>
      </c>
      <c r="O20" s="2">
        <f>100*(H20/40.32)/((H20/40.32)+(F20/71.85))</f>
        <v>46.708098385541412</v>
      </c>
      <c r="R20">
        <v>97.918700000000001</v>
      </c>
      <c r="S20">
        <v>5.9900000000000002E-2</v>
      </c>
      <c r="T20">
        <v>-1.2800000000000001E-2</v>
      </c>
      <c r="U20">
        <v>-1.06E-2</v>
      </c>
      <c r="V20">
        <v>1.67E-2</v>
      </c>
      <c r="W20">
        <v>-17098</v>
      </c>
      <c r="X20">
        <v>3401</v>
      </c>
      <c r="Y20">
        <v>3</v>
      </c>
      <c r="Z20" s="1">
        <v>40053.79519675926</v>
      </c>
    </row>
    <row r="21" spans="1:26" x14ac:dyDescent="0.2">
      <c r="A21" t="s">
        <v>64</v>
      </c>
      <c r="B21" t="s">
        <v>65</v>
      </c>
      <c r="C21">
        <v>46.398899999999998</v>
      </c>
      <c r="D21">
        <v>1.4891000000000001</v>
      </c>
      <c r="E21">
        <v>5.9875999999999996</v>
      </c>
      <c r="F21">
        <v>20.650300000000001</v>
      </c>
      <c r="G21">
        <v>0.51649999999999996</v>
      </c>
      <c r="H21">
        <v>10.2285</v>
      </c>
      <c r="I21">
        <v>10.443</v>
      </c>
      <c r="J21">
        <v>1.9188000000000001</v>
      </c>
      <c r="K21">
        <v>0.73740000000000006</v>
      </c>
      <c r="L21">
        <v>3.5400000000000001E-2</v>
      </c>
      <c r="M21">
        <v>1.1000000000000001E-3</v>
      </c>
      <c r="O21" s="2">
        <f>100*(H21/40.32)/((H21/40.32)+(F21/71.85))</f>
        <v>46.883572131686378</v>
      </c>
      <c r="R21">
        <v>98.453100000000006</v>
      </c>
      <c r="S21">
        <v>2.3300000000000001E-2</v>
      </c>
      <c r="T21">
        <v>-1.95E-2</v>
      </c>
      <c r="U21">
        <v>2.3199999999999998E-2</v>
      </c>
      <c r="V21">
        <v>-9.2999999999999992E-3</v>
      </c>
      <c r="W21">
        <v>-14144</v>
      </c>
      <c r="X21">
        <v>4286</v>
      </c>
      <c r="Y21">
        <v>17</v>
      </c>
      <c r="Z21" s="1">
        <v>40053.808634259258</v>
      </c>
    </row>
    <row r="22" spans="1:26" x14ac:dyDescent="0.2">
      <c r="A22" t="s">
        <v>74</v>
      </c>
      <c r="B22" t="s">
        <v>75</v>
      </c>
      <c r="C22">
        <v>46.296300000000002</v>
      </c>
      <c r="D22">
        <v>1.3297000000000001</v>
      </c>
      <c r="E22">
        <v>5.6982999999999997</v>
      </c>
      <c r="F22">
        <v>20.217600000000001</v>
      </c>
      <c r="G22">
        <v>0.60499999999999998</v>
      </c>
      <c r="H22">
        <v>10.5312</v>
      </c>
      <c r="I22">
        <v>10.461399999999999</v>
      </c>
      <c r="J22">
        <v>1.8109</v>
      </c>
      <c r="K22">
        <v>0.76449999999999996</v>
      </c>
      <c r="L22">
        <v>3.1300000000000001E-2</v>
      </c>
      <c r="M22">
        <v>0</v>
      </c>
      <c r="O22" s="2">
        <f>100*(H22/40.32)/((H22/40.32)+(F22/71.85))</f>
        <v>48.138904121988084</v>
      </c>
      <c r="R22">
        <v>97.962800000000001</v>
      </c>
      <c r="S22">
        <v>7.8100000000000003E-2</v>
      </c>
      <c r="T22">
        <v>-1.44E-2</v>
      </c>
      <c r="U22">
        <v>0.13850000000000001</v>
      </c>
      <c r="V22">
        <v>-3.49E-2</v>
      </c>
      <c r="W22">
        <v>-18882</v>
      </c>
      <c r="X22">
        <v>1797</v>
      </c>
      <c r="Y22">
        <v>-8</v>
      </c>
      <c r="Z22" s="1">
        <v>40053.820486111108</v>
      </c>
    </row>
    <row r="23" spans="1:26" x14ac:dyDescent="0.2">
      <c r="Z23" s="1"/>
    </row>
    <row r="24" spans="1:26" x14ac:dyDescent="0.2">
      <c r="A24" t="s">
        <v>56</v>
      </c>
      <c r="B24" t="s">
        <v>57</v>
      </c>
      <c r="C24">
        <v>51.3018</v>
      </c>
      <c r="D24">
        <v>0.52029999999999998</v>
      </c>
      <c r="E24">
        <v>4.0042</v>
      </c>
      <c r="F24">
        <v>10.2582</v>
      </c>
      <c r="G24">
        <v>0.29210000000000003</v>
      </c>
      <c r="H24">
        <v>17.5246</v>
      </c>
      <c r="I24">
        <v>12.3436</v>
      </c>
      <c r="J24">
        <v>1.2390000000000001</v>
      </c>
      <c r="K24">
        <v>0.4748</v>
      </c>
      <c r="L24">
        <v>-1.4E-3</v>
      </c>
      <c r="M24">
        <v>-2.63E-2</v>
      </c>
      <c r="O24" s="2">
        <f>100*(H24/40.32)/((H24/40.32)+(F24/71.85))</f>
        <v>75.273660195695086</v>
      </c>
      <c r="R24">
        <v>98.0261</v>
      </c>
      <c r="S24">
        <v>5.0599999999999999E-2</v>
      </c>
      <c r="T24">
        <v>-4.4900000000000002E-2</v>
      </c>
      <c r="U24">
        <v>-3.2399999999999998E-2</v>
      </c>
      <c r="V24">
        <v>1.7100000000000001E-2</v>
      </c>
      <c r="W24">
        <v>-16926</v>
      </c>
      <c r="X24">
        <v>3579</v>
      </c>
      <c r="Y24">
        <v>2</v>
      </c>
      <c r="Z24" s="1">
        <v>40053.798171296294</v>
      </c>
    </row>
    <row r="25" spans="1:26" x14ac:dyDescent="0.2">
      <c r="A25" t="s">
        <v>41</v>
      </c>
      <c r="B25" t="s">
        <v>42</v>
      </c>
      <c r="C25">
        <v>53.3688</v>
      </c>
      <c r="D25">
        <v>0.39219999999999999</v>
      </c>
      <c r="E25">
        <v>2.4781</v>
      </c>
      <c r="F25">
        <v>8.8592999999999993</v>
      </c>
      <c r="G25">
        <v>0.28939999999999999</v>
      </c>
      <c r="H25">
        <v>18.166699999999999</v>
      </c>
      <c r="I25">
        <v>12.2277</v>
      </c>
      <c r="J25">
        <v>0.9446</v>
      </c>
      <c r="K25">
        <v>0.31109999999999999</v>
      </c>
      <c r="L25">
        <v>1.47E-2</v>
      </c>
      <c r="M25">
        <v>2.0400000000000001E-2</v>
      </c>
      <c r="O25" s="2">
        <f>100*(H25/40.32)/((H25/40.32)+(F25/71.85))</f>
        <v>78.513664114319667</v>
      </c>
      <c r="R25">
        <v>97.073099999999997</v>
      </c>
      <c r="W25">
        <v>-17024</v>
      </c>
      <c r="X25">
        <v>3688</v>
      </c>
      <c r="Y25">
        <v>1</v>
      </c>
      <c r="Z25" s="1">
        <v>40053.779988425929</v>
      </c>
    </row>
    <row r="26" spans="1:26" x14ac:dyDescent="0.2">
      <c r="O26" s="2"/>
      <c r="Z26" s="1"/>
    </row>
    <row r="27" spans="1:26" x14ac:dyDescent="0.2">
      <c r="A27" t="s">
        <v>45</v>
      </c>
      <c r="B27" t="s">
        <v>46</v>
      </c>
      <c r="C27">
        <v>36.564100000000003</v>
      </c>
      <c r="D27">
        <v>2.5999999999999999E-3</v>
      </c>
      <c r="E27">
        <v>-1.8599999999999998E-2</v>
      </c>
      <c r="F27">
        <v>0.51290000000000002</v>
      </c>
      <c r="G27">
        <v>-2.3199999999999998E-2</v>
      </c>
      <c r="H27">
        <v>-5.8999999999999999E-3</v>
      </c>
      <c r="I27">
        <v>7.9100000000000004E-2</v>
      </c>
      <c r="J27">
        <v>-0.37319999999999998</v>
      </c>
      <c r="K27">
        <v>-6.8999999999999999E-3</v>
      </c>
      <c r="L27">
        <v>-8.8000000000000005E-3</v>
      </c>
      <c r="M27">
        <v>2.3300000000000001E-2</v>
      </c>
      <c r="R27">
        <v>37.244399999999999</v>
      </c>
      <c r="S27">
        <v>0</v>
      </c>
      <c r="T27">
        <v>-0.1434</v>
      </c>
      <c r="U27">
        <v>3.2199999999999999E-2</v>
      </c>
      <c r="V27">
        <v>3.0099999999999998E-2</v>
      </c>
      <c r="W27">
        <v>-17171</v>
      </c>
      <c r="X27">
        <v>3461</v>
      </c>
      <c r="Y27">
        <v>2</v>
      </c>
      <c r="Z27" s="1">
        <v>40053.784826388888</v>
      </c>
    </row>
    <row r="28" spans="1:26" x14ac:dyDescent="0.2">
      <c r="A28" t="s">
        <v>47</v>
      </c>
      <c r="B28" t="s">
        <v>49</v>
      </c>
      <c r="C28">
        <v>0.71689999999999998</v>
      </c>
      <c r="D28">
        <v>6.4999999999999997E-3</v>
      </c>
      <c r="E28">
        <v>5.0000000000000001E-4</v>
      </c>
      <c r="F28">
        <v>0.29780000000000001</v>
      </c>
      <c r="G28">
        <v>0.13059999999999999</v>
      </c>
      <c r="H28">
        <v>1.6000000000000001E-3</v>
      </c>
      <c r="I28">
        <v>53.624000000000002</v>
      </c>
      <c r="J28">
        <v>0.1198</v>
      </c>
      <c r="K28">
        <v>3.2500000000000001E-2</v>
      </c>
      <c r="L28">
        <v>-1.5E-3</v>
      </c>
      <c r="M28">
        <v>-4.1000000000000002E-2</v>
      </c>
      <c r="R28">
        <v>56.3416</v>
      </c>
      <c r="S28">
        <v>7.4499999999999997E-2</v>
      </c>
      <c r="T28">
        <v>3.0099999999999998E-2</v>
      </c>
      <c r="U28">
        <v>1.3067</v>
      </c>
      <c r="V28">
        <v>-2.8799999999999999E-2</v>
      </c>
      <c r="W28">
        <v>-17224</v>
      </c>
      <c r="X28">
        <v>3427</v>
      </c>
      <c r="Y28" t="s">
        <v>48</v>
      </c>
      <c r="Z28" s="1">
        <v>40053.787789351853</v>
      </c>
    </row>
    <row r="29" spans="1:26" x14ac:dyDescent="0.2">
      <c r="A29" t="s">
        <v>58</v>
      </c>
      <c r="B29" t="s">
        <v>59</v>
      </c>
      <c r="C29">
        <v>-2.8999999999999998E-3</v>
      </c>
      <c r="D29">
        <v>48.083799999999997</v>
      </c>
      <c r="E29">
        <v>-2.75E-2</v>
      </c>
      <c r="F29">
        <v>48.097099999999998</v>
      </c>
      <c r="G29">
        <v>3.1295000000000002</v>
      </c>
      <c r="H29">
        <v>8.6999999999999994E-3</v>
      </c>
      <c r="I29">
        <v>2.7400000000000001E-2</v>
      </c>
      <c r="J29">
        <v>-1.4999999999999999E-2</v>
      </c>
      <c r="K29">
        <v>6.1000000000000004E-3</v>
      </c>
      <c r="L29">
        <v>-5.0000000000000001E-3</v>
      </c>
      <c r="M29">
        <v>-5.4100000000000002E-2</v>
      </c>
      <c r="O29" s="2">
        <f>100*(H29/40.32)/((H29/40.32)+(F29/71.85))</f>
        <v>3.2223049960694188E-2</v>
      </c>
      <c r="Q29" s="2">
        <f>100*(L29/152.02*2)/((L29/152.02*2)+(E29/101.94*2))</f>
        <v>10.867224561590531</v>
      </c>
      <c r="R29">
        <v>99.691199999999995</v>
      </c>
      <c r="S29">
        <v>1.6899999999999998E-2</v>
      </c>
      <c r="T29">
        <v>-1.3899999999999999E-2</v>
      </c>
      <c r="U29">
        <v>0.31219999999999998</v>
      </c>
      <c r="V29">
        <v>9.4000000000000004E-3</v>
      </c>
      <c r="W29">
        <v>-16261</v>
      </c>
      <c r="X29">
        <v>3312</v>
      </c>
      <c r="Y29">
        <v>10</v>
      </c>
      <c r="Z29" s="1">
        <v>40053.801203703704</v>
      </c>
    </row>
    <row r="30" spans="1:26" x14ac:dyDescent="0.2">
      <c r="Z30" s="1"/>
    </row>
    <row r="31" spans="1:26" x14ac:dyDescent="0.2">
      <c r="A31" t="s">
        <v>62</v>
      </c>
      <c r="B31" t="s">
        <v>63</v>
      </c>
      <c r="C31">
        <v>65.783199999999994</v>
      </c>
      <c r="E31">
        <v>19.192799999999998</v>
      </c>
      <c r="F31">
        <v>2.6499999999999999E-2</v>
      </c>
      <c r="H31">
        <v>-2.8E-3</v>
      </c>
      <c r="I31">
        <v>-1.09E-2</v>
      </c>
      <c r="J31">
        <v>0.40129999999999999</v>
      </c>
      <c r="K31">
        <v>16.589200000000002</v>
      </c>
      <c r="P31" s="2">
        <f>100*(I31/56.08)/((I31/56.08)+(2*J31/61.982))</f>
        <v>-1.5238884111965181</v>
      </c>
      <c r="R31">
        <v>101.99299999999999</v>
      </c>
      <c r="W31">
        <v>-16335</v>
      </c>
      <c r="X31">
        <v>3419</v>
      </c>
      <c r="Y31">
        <v>9</v>
      </c>
      <c r="Z31" s="1">
        <v>40053.806423611109</v>
      </c>
    </row>
    <row r="32" spans="1:26" x14ac:dyDescent="0.2">
      <c r="A32" t="s">
        <v>50</v>
      </c>
      <c r="B32" t="s">
        <v>51</v>
      </c>
      <c r="C32">
        <v>66.795000000000002</v>
      </c>
      <c r="E32">
        <v>19.454000000000001</v>
      </c>
      <c r="F32">
        <v>0.15390000000000001</v>
      </c>
      <c r="H32">
        <v>-4.4000000000000003E-3</v>
      </c>
      <c r="I32">
        <v>1.1900000000000001E-2</v>
      </c>
      <c r="J32">
        <v>0.34139999999999998</v>
      </c>
      <c r="K32">
        <v>16.573699999999999</v>
      </c>
      <c r="P32" s="2">
        <f>100*(I32/56.08)/((I32/56.08)+(2*J32/61.982))</f>
        <v>1.8898399005756998</v>
      </c>
      <c r="R32">
        <v>103.32980000000001</v>
      </c>
      <c r="W32">
        <v>-17239</v>
      </c>
      <c r="X32">
        <v>3346</v>
      </c>
      <c r="Y32">
        <v>3</v>
      </c>
      <c r="Z32" s="1">
        <v>40053.790775462963</v>
      </c>
    </row>
    <row r="33" spans="1:26" x14ac:dyDescent="0.2">
      <c r="A33" t="s">
        <v>52</v>
      </c>
      <c r="B33" t="s">
        <v>53</v>
      </c>
      <c r="C33">
        <v>71.754000000000005</v>
      </c>
      <c r="E33">
        <v>21.220300000000002</v>
      </c>
      <c r="F33">
        <v>7.9799999999999996E-2</v>
      </c>
      <c r="H33">
        <v>-7.4000000000000003E-3</v>
      </c>
      <c r="I33">
        <v>0.47799999999999998</v>
      </c>
      <c r="J33">
        <v>11.027900000000001</v>
      </c>
      <c r="K33">
        <v>0.1305</v>
      </c>
      <c r="P33" s="2">
        <f>100*(I33/56.08)/((I33/56.08)+(2*J33/61.982))</f>
        <v>2.3392819799148947</v>
      </c>
      <c r="R33">
        <v>104.6904</v>
      </c>
      <c r="W33">
        <v>-17267</v>
      </c>
      <c r="X33">
        <v>3373</v>
      </c>
      <c r="Y33" t="s">
        <v>48</v>
      </c>
      <c r="Z33" s="1">
        <v>40053.792986111112</v>
      </c>
    </row>
    <row r="34" spans="1:26" x14ac:dyDescent="0.2">
      <c r="Z34" s="1"/>
    </row>
    <row r="35" spans="1:26" x14ac:dyDescent="0.2">
      <c r="A35" t="s">
        <v>43</v>
      </c>
      <c r="B35" t="s">
        <v>44</v>
      </c>
      <c r="C35">
        <v>66.42</v>
      </c>
      <c r="E35">
        <v>21.977799999999998</v>
      </c>
      <c r="F35">
        <v>0.1075</v>
      </c>
      <c r="H35">
        <v>1.1999999999999999E-3</v>
      </c>
      <c r="I35">
        <v>1.3984000000000001</v>
      </c>
      <c r="J35">
        <v>10.3805</v>
      </c>
      <c r="K35">
        <v>8.8400000000000006E-2</v>
      </c>
      <c r="P35" s="2">
        <f t="shared" ref="P35:P40" si="0">100*(I35/56.08)/((I35/56.08)+(2*J35/61.982))</f>
        <v>6.9287705320760145</v>
      </c>
      <c r="R35">
        <v>100.3737</v>
      </c>
      <c r="W35">
        <v>-16985</v>
      </c>
      <c r="X35">
        <v>3569</v>
      </c>
      <c r="Y35">
        <v>2</v>
      </c>
      <c r="Z35" s="1">
        <v>40053.782604166663</v>
      </c>
    </row>
    <row r="36" spans="1:26" x14ac:dyDescent="0.2">
      <c r="A36" t="s">
        <v>60</v>
      </c>
      <c r="B36" t="s">
        <v>61</v>
      </c>
      <c r="C36">
        <v>69.309100000000001</v>
      </c>
      <c r="E36">
        <v>22.771599999999999</v>
      </c>
      <c r="F36">
        <v>0.1608</v>
      </c>
      <c r="H36">
        <v>2.0999999999999999E-3</v>
      </c>
      <c r="I36">
        <v>2.6776</v>
      </c>
      <c r="J36">
        <v>9.3751999999999995</v>
      </c>
      <c r="K36">
        <v>0.74919999999999998</v>
      </c>
      <c r="P36" s="2">
        <f t="shared" si="0"/>
        <v>13.63162124175529</v>
      </c>
      <c r="R36">
        <v>105.04559999999999</v>
      </c>
      <c r="W36">
        <v>-16213</v>
      </c>
      <c r="X36">
        <v>3612</v>
      </c>
      <c r="Y36">
        <v>13</v>
      </c>
      <c r="Z36" s="1">
        <v>40053.804212962961</v>
      </c>
    </row>
    <row r="37" spans="1:26" x14ac:dyDescent="0.2">
      <c r="A37" t="s">
        <v>66</v>
      </c>
      <c r="B37" t="s">
        <v>67</v>
      </c>
      <c r="C37">
        <v>54.471400000000003</v>
      </c>
      <c r="E37">
        <v>29.605499999999999</v>
      </c>
      <c r="F37">
        <v>0.15140000000000001</v>
      </c>
      <c r="H37">
        <v>6.4000000000000003E-3</v>
      </c>
      <c r="I37">
        <v>11.561</v>
      </c>
      <c r="J37">
        <v>4.8574000000000002</v>
      </c>
      <c r="K37">
        <v>0.21659999999999999</v>
      </c>
      <c r="P37" s="2">
        <f t="shared" si="0"/>
        <v>56.808730657054411</v>
      </c>
      <c r="R37">
        <v>100.86969999999999</v>
      </c>
      <c r="W37">
        <v>-13543</v>
      </c>
      <c r="X37">
        <v>4784</v>
      </c>
      <c r="Y37">
        <v>17</v>
      </c>
      <c r="Z37" s="1">
        <v>40053.811655092592</v>
      </c>
    </row>
    <row r="38" spans="1:26" x14ac:dyDescent="0.2">
      <c r="A38" t="s">
        <v>68</v>
      </c>
      <c r="B38" t="s">
        <v>69</v>
      </c>
      <c r="C38">
        <v>55.229599999999998</v>
      </c>
      <c r="E38">
        <v>28.803599999999999</v>
      </c>
      <c r="F38">
        <v>0.1741</v>
      </c>
      <c r="H38">
        <v>-5.1999999999999998E-3</v>
      </c>
      <c r="I38">
        <v>10.5463</v>
      </c>
      <c r="J38">
        <v>5.3695000000000004</v>
      </c>
      <c r="K38">
        <v>0.26540000000000002</v>
      </c>
      <c r="P38" s="2">
        <f t="shared" si="0"/>
        <v>52.047801110752438</v>
      </c>
      <c r="R38">
        <v>100.38849999999999</v>
      </c>
      <c r="W38">
        <v>-13901</v>
      </c>
      <c r="X38">
        <v>4784</v>
      </c>
      <c r="Y38">
        <v>15</v>
      </c>
      <c r="Z38" s="1">
        <v>40053.813854166663</v>
      </c>
    </row>
    <row r="39" spans="1:26" x14ac:dyDescent="0.2">
      <c r="A39" t="s">
        <v>70</v>
      </c>
      <c r="B39" t="s">
        <v>71</v>
      </c>
      <c r="C39">
        <v>67.618899999999996</v>
      </c>
      <c r="E39">
        <v>23.1069</v>
      </c>
      <c r="F39">
        <v>0.15290000000000001</v>
      </c>
      <c r="H39">
        <v>-5.5999999999999999E-3</v>
      </c>
      <c r="I39">
        <v>3.0129000000000001</v>
      </c>
      <c r="J39">
        <v>9.2459000000000007</v>
      </c>
      <c r="K39">
        <v>0.8599</v>
      </c>
      <c r="P39" s="2">
        <f t="shared" si="0"/>
        <v>15.259911762466492</v>
      </c>
      <c r="R39">
        <v>103.9974</v>
      </c>
      <c r="W39">
        <v>-13384</v>
      </c>
      <c r="X39">
        <v>4889</v>
      </c>
      <c r="Y39">
        <v>25</v>
      </c>
      <c r="Z39" s="1">
        <v>40053.816053240742</v>
      </c>
    </row>
    <row r="40" spans="1:26" x14ac:dyDescent="0.2">
      <c r="A40" t="s">
        <v>72</v>
      </c>
      <c r="B40" t="s">
        <v>73</v>
      </c>
      <c r="C40">
        <v>67.659899999999993</v>
      </c>
      <c r="E40">
        <v>22.666</v>
      </c>
      <c r="F40">
        <v>0.16839999999999999</v>
      </c>
      <c r="H40">
        <v>4.1000000000000003E-3</v>
      </c>
      <c r="I40">
        <v>2.8458999999999999</v>
      </c>
      <c r="J40">
        <v>9.5890000000000004</v>
      </c>
      <c r="K40">
        <v>0.67430000000000001</v>
      </c>
      <c r="P40" s="2">
        <f t="shared" si="0"/>
        <v>14.090184738514749</v>
      </c>
      <c r="R40">
        <v>103.6075</v>
      </c>
      <c r="W40">
        <v>-13045</v>
      </c>
      <c r="X40">
        <v>4861</v>
      </c>
      <c r="Y40">
        <v>26</v>
      </c>
      <c r="Z40" s="1">
        <v>40053.81826388889</v>
      </c>
    </row>
    <row r="41" spans="1:26" x14ac:dyDescent="0.2">
      <c r="Z41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 Science Lab, University of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em-user</dc:creator>
  <cp:lastModifiedBy>Falloon</cp:lastModifiedBy>
  <dcterms:created xsi:type="dcterms:W3CDTF">2009-08-31T23:10:06Z</dcterms:created>
  <dcterms:modified xsi:type="dcterms:W3CDTF">2022-06-24T23:59:57Z</dcterms:modified>
</cp:coreProperties>
</file>