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jects\P.52 McDonald Heard Islands\Kerguelen Zircons\"/>
    </mc:Choice>
  </mc:AlternateContent>
  <xr:revisionPtr revIDLastSave="0" documentId="13_ncr:40009_{29EF8751-9EF0-4545-9C10-E3EFE53DAEF6}" xr6:coauthVersionLast="47" xr6:coauthVersionMax="47" xr10:uidLastSave="{00000000-0000-0000-0000-000000000000}"/>
  <bookViews>
    <workbookView xWindow="-120" yWindow="-120" windowWidth="29040" windowHeight="158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0" i="1" l="1"/>
  <c r="O28" i="1"/>
  <c r="O26" i="1"/>
  <c r="O25" i="1"/>
  <c r="P23" i="1"/>
  <c r="P22" i="1"/>
  <c r="P21" i="1"/>
  <c r="P20" i="1"/>
  <c r="P19" i="1"/>
  <c r="Q16" i="1"/>
  <c r="Q17" i="1"/>
  <c r="O12" i="1"/>
  <c r="O13" i="1"/>
  <c r="O11" i="1"/>
  <c r="P8" i="1"/>
  <c r="P9" i="1"/>
  <c r="O4" i="1"/>
  <c r="O5" i="1"/>
  <c r="Q15" i="1"/>
  <c r="P7" i="1"/>
  <c r="O3" i="1"/>
</calcChain>
</file>

<file path=xl/sharedStrings.xml><?xml version="1.0" encoding="utf-8"?>
<sst xmlns="http://schemas.openxmlformats.org/spreadsheetml/2006/main" count="68" uniqueCount="60">
  <si>
    <t>Oxide</t>
  </si>
  <si>
    <t>DataSet/Point</t>
  </si>
  <si>
    <t>MgO</t>
  </si>
  <si>
    <t>SiO2</t>
  </si>
  <si>
    <t>CaO</t>
  </si>
  <si>
    <t>Cr2O3</t>
  </si>
  <si>
    <t>MnO</t>
  </si>
  <si>
    <t>FeO</t>
  </si>
  <si>
    <t>NiO</t>
  </si>
  <si>
    <t>Na2O</t>
  </si>
  <si>
    <t>Al2O3</t>
  </si>
  <si>
    <t>K2O</t>
  </si>
  <si>
    <t>TiO2</t>
  </si>
  <si>
    <t>ZnO</t>
  </si>
  <si>
    <t>SrO</t>
  </si>
  <si>
    <t>BaO</t>
  </si>
  <si>
    <t>V2O5</t>
  </si>
  <si>
    <t>Total</t>
  </si>
  <si>
    <t>X</t>
  </si>
  <si>
    <t>Y</t>
  </si>
  <si>
    <t>Z</t>
  </si>
  <si>
    <t>Comment</t>
  </si>
  <si>
    <t>Date</t>
  </si>
  <si>
    <t xml:space="preserve">1 / 1 . </t>
  </si>
  <si>
    <t>San Carlos Olivine</t>
  </si>
  <si>
    <t xml:space="preserve">1 / 2 . </t>
  </si>
  <si>
    <t xml:space="preserve">1 / 3 . </t>
  </si>
  <si>
    <t xml:space="preserve">2 / 1 . </t>
  </si>
  <si>
    <t>LPL Plag</t>
  </si>
  <si>
    <t xml:space="preserve">2 / 2 . </t>
  </si>
  <si>
    <t xml:space="preserve">2 / 3 . </t>
  </si>
  <si>
    <t xml:space="preserve">3 / 1 . </t>
  </si>
  <si>
    <t>Delegate Cpx</t>
  </si>
  <si>
    <t xml:space="preserve">3 / 2 . </t>
  </si>
  <si>
    <t xml:space="preserve">3 / 3 . </t>
  </si>
  <si>
    <t xml:space="preserve">4 / 1 . </t>
  </si>
  <si>
    <t>Chromite</t>
  </si>
  <si>
    <t xml:space="preserve">4 / 2 . </t>
  </si>
  <si>
    <t xml:space="preserve">4 / 3 . </t>
  </si>
  <si>
    <t xml:space="preserve">23 / 1 . </t>
  </si>
  <si>
    <t>263-2 plag 1</t>
  </si>
  <si>
    <t xml:space="preserve">24 / 1 . </t>
  </si>
  <si>
    <t>263-2 cpx 1</t>
  </si>
  <si>
    <t xml:space="preserve">25 / 1 . </t>
  </si>
  <si>
    <t>263-2 matrix k-feldpsar 1</t>
  </si>
  <si>
    <t xml:space="preserve">26 / 1 . </t>
  </si>
  <si>
    <t>263-2 matrix albite</t>
  </si>
  <si>
    <t xml:space="preserve">27 / 1 . </t>
  </si>
  <si>
    <t>263-2 cpx 2</t>
  </si>
  <si>
    <t xml:space="preserve">28 / 1 . </t>
  </si>
  <si>
    <t>263-2 SiAlCaFe phase</t>
  </si>
  <si>
    <t xml:space="preserve">29 / 1 . </t>
  </si>
  <si>
    <t>263-2 k-feldspar 2</t>
  </si>
  <si>
    <t xml:space="preserve">30 / 1 . </t>
  </si>
  <si>
    <t>263-2 albite 2</t>
  </si>
  <si>
    <t xml:space="preserve">31 / 1 . </t>
  </si>
  <si>
    <t>263-2 biot 1</t>
  </si>
  <si>
    <t>uncorr Mg#</t>
  </si>
  <si>
    <t>uncorr Ca#</t>
  </si>
  <si>
    <t>uncorr Cr#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</si>
</sst>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workbookViewId="0">
      <pane xSplit="2" ySplit="2" topLeftCell="C3" activePane="bottomRight" state="frozenSplit"/>
      <selection pane="topRight" activeCell="C1" sqref="C1"/>
      <selection pane="bottomLeft" activeCell="A2" sqref="A2"/>
      <selection pane="bottomRight" activeCell="B31" sqref="B31"/>
    </sheetView>
  </sheetViews>
  <sheetFormatPr defaultRowHeight="12.75" x14ac:dyDescent="0.2"/>
  <cols>
    <col min="1" max="1" width="12.7109375" customWidth="1"/>
    <col min="2" max="2" width="30.5703125" customWidth="1"/>
    <col min="26" max="26" width="15.7109375" customWidth="1"/>
  </cols>
  <sheetData>
    <row r="1" spans="1:26" x14ac:dyDescent="0.2">
      <c r="A1" t="s">
        <v>0</v>
      </c>
    </row>
    <row r="2" spans="1:26" x14ac:dyDescent="0.2">
      <c r="A2" t="s">
        <v>1</v>
      </c>
      <c r="B2" t="s">
        <v>21</v>
      </c>
      <c r="C2" t="s">
        <v>3</v>
      </c>
      <c r="D2" t="s">
        <v>12</v>
      </c>
      <c r="E2" t="s">
        <v>10</v>
      </c>
      <c r="F2" t="s">
        <v>7</v>
      </c>
      <c r="G2" t="s">
        <v>6</v>
      </c>
      <c r="H2" t="s">
        <v>2</v>
      </c>
      <c r="I2" t="s">
        <v>4</v>
      </c>
      <c r="J2" t="s">
        <v>9</v>
      </c>
      <c r="K2" t="s">
        <v>11</v>
      </c>
      <c r="L2" t="s">
        <v>5</v>
      </c>
      <c r="M2" t="s">
        <v>8</v>
      </c>
      <c r="O2" s="2" t="s">
        <v>57</v>
      </c>
      <c r="P2" s="2" t="s">
        <v>58</v>
      </c>
      <c r="Q2" s="2" t="s">
        <v>59</v>
      </c>
      <c r="R2" t="s">
        <v>17</v>
      </c>
      <c r="S2" t="s">
        <v>13</v>
      </c>
      <c r="T2" t="s">
        <v>14</v>
      </c>
      <c r="U2" t="s">
        <v>15</v>
      </c>
      <c r="V2" t="s">
        <v>16</v>
      </c>
      <c r="W2" t="s">
        <v>18</v>
      </c>
      <c r="X2" t="s">
        <v>19</v>
      </c>
      <c r="Y2" t="s">
        <v>20</v>
      </c>
      <c r="Z2" t="s">
        <v>22</v>
      </c>
    </row>
    <row r="3" spans="1:26" x14ac:dyDescent="0.2">
      <c r="A3" t="s">
        <v>23</v>
      </c>
      <c r="B3" t="s">
        <v>24</v>
      </c>
      <c r="C3">
        <v>40.975200000000001</v>
      </c>
      <c r="F3">
        <v>9.5150000000000006</v>
      </c>
      <c r="G3">
        <v>0.16089999999999999</v>
      </c>
      <c r="H3">
        <v>49.2575</v>
      </c>
      <c r="I3">
        <v>9.0300000000000005E-2</v>
      </c>
      <c r="L3">
        <v>2.2200000000000001E-2</v>
      </c>
      <c r="M3">
        <v>0.3876</v>
      </c>
      <c r="O3" s="2">
        <f>100*(H3/40.32)/((H3/40.32)+(F3/71.85))</f>
        <v>90.220118943600227</v>
      </c>
      <c r="R3">
        <v>100.4087</v>
      </c>
      <c r="W3">
        <v>-11309</v>
      </c>
      <c r="X3">
        <v>-24866</v>
      </c>
      <c r="Y3">
        <v>58</v>
      </c>
      <c r="Z3" s="1">
        <v>40053.746759259258</v>
      </c>
    </row>
    <row r="4" spans="1:26" x14ac:dyDescent="0.2">
      <c r="A4" t="s">
        <v>25</v>
      </c>
      <c r="B4" t="s">
        <v>24</v>
      </c>
      <c r="C4">
        <v>41.259900000000002</v>
      </c>
      <c r="F4">
        <v>9.5098000000000003</v>
      </c>
      <c r="G4">
        <v>0.16819999999999999</v>
      </c>
      <c r="H4">
        <v>49.386699999999998</v>
      </c>
      <c r="I4">
        <v>9.6299999999999997E-2</v>
      </c>
      <c r="L4">
        <v>9.5999999999999992E-3</v>
      </c>
      <c r="M4">
        <v>0.38169999999999998</v>
      </c>
      <c r="O4" s="2">
        <f>100*(H4/40.32)/((H4/40.32)+(F4/71.85))</f>
        <v>90.248019854756464</v>
      </c>
      <c r="R4">
        <v>100.8122</v>
      </c>
      <c r="W4">
        <v>-11303.5</v>
      </c>
      <c r="X4">
        <v>-24901</v>
      </c>
      <c r="Y4">
        <v>58</v>
      </c>
      <c r="Z4" s="1">
        <v>40053.749537037038</v>
      </c>
    </row>
    <row r="5" spans="1:26" x14ac:dyDescent="0.2">
      <c r="A5" t="s">
        <v>26</v>
      </c>
      <c r="B5" t="s">
        <v>24</v>
      </c>
      <c r="C5">
        <v>41.106400000000001</v>
      </c>
      <c r="F5">
        <v>9.5469000000000008</v>
      </c>
      <c r="G5">
        <v>0.16769999999999999</v>
      </c>
      <c r="H5">
        <v>49.4129</v>
      </c>
      <c r="I5">
        <v>9.9299999999999999E-2</v>
      </c>
      <c r="L5">
        <v>3.5299999999999998E-2</v>
      </c>
      <c r="M5">
        <v>0.36969999999999997</v>
      </c>
      <c r="O5" s="2">
        <f>100*(H5/40.32)/((H5/40.32)+(F5/71.85))</f>
        <v>90.218379618701078</v>
      </c>
      <c r="R5">
        <v>100.7381</v>
      </c>
      <c r="W5">
        <v>-11298</v>
      </c>
      <c r="X5">
        <v>-24936</v>
      </c>
      <c r="Y5">
        <v>58</v>
      </c>
      <c r="Z5" s="1">
        <v>40053.752118055556</v>
      </c>
    </row>
    <row r="6" spans="1:26" x14ac:dyDescent="0.2">
      <c r="O6" s="2"/>
      <c r="Z6" s="1"/>
    </row>
    <row r="7" spans="1:26" x14ac:dyDescent="0.2">
      <c r="A7" t="s">
        <v>27</v>
      </c>
      <c r="B7" t="s">
        <v>28</v>
      </c>
      <c r="C7">
        <v>50.488300000000002</v>
      </c>
      <c r="E7">
        <v>30.7623</v>
      </c>
      <c r="F7">
        <v>0.3644</v>
      </c>
      <c r="H7">
        <v>0.12859999999999999</v>
      </c>
      <c r="I7">
        <v>13.621499999999999</v>
      </c>
      <c r="J7">
        <v>3.6012</v>
      </c>
      <c r="K7">
        <v>0.10050000000000001</v>
      </c>
      <c r="P7" s="2">
        <f>100*(I7/56.08)/((I7/56.08)+(2*J7/61.982))</f>
        <v>67.640513689007634</v>
      </c>
      <c r="R7">
        <v>99.066800000000001</v>
      </c>
      <c r="W7">
        <v>-11064</v>
      </c>
      <c r="X7">
        <v>-31994</v>
      </c>
      <c r="Y7">
        <v>47</v>
      </c>
      <c r="Z7" s="1">
        <v>40053.754826388889</v>
      </c>
    </row>
    <row r="8" spans="1:26" x14ac:dyDescent="0.2">
      <c r="A8" t="s">
        <v>29</v>
      </c>
      <c r="B8" t="s">
        <v>28</v>
      </c>
      <c r="C8">
        <v>50.638800000000003</v>
      </c>
      <c r="E8">
        <v>30.809100000000001</v>
      </c>
      <c r="F8">
        <v>0.36620000000000003</v>
      </c>
      <c r="H8">
        <v>0.12139999999999999</v>
      </c>
      <c r="I8">
        <v>13.6031</v>
      </c>
      <c r="J8">
        <v>3.5931999999999999</v>
      </c>
      <c r="K8">
        <v>0.11310000000000001</v>
      </c>
      <c r="P8" s="2">
        <f>100*(I8/56.08)/((I8/56.08)+(2*J8/61.982))</f>
        <v>67.659602315729089</v>
      </c>
      <c r="R8">
        <v>99.244799999999998</v>
      </c>
      <c r="W8">
        <v>-11108</v>
      </c>
      <c r="X8">
        <v>-31991</v>
      </c>
      <c r="Y8">
        <v>47</v>
      </c>
      <c r="Z8" s="1">
        <v>40053.756956018522</v>
      </c>
    </row>
    <row r="9" spans="1:26" x14ac:dyDescent="0.2">
      <c r="A9" t="s">
        <v>30</v>
      </c>
      <c r="B9" t="s">
        <v>28</v>
      </c>
      <c r="C9">
        <v>50.510199999999998</v>
      </c>
      <c r="E9">
        <v>30.773800000000001</v>
      </c>
      <c r="F9">
        <v>0.37969999999999998</v>
      </c>
      <c r="H9">
        <v>0.13619999999999999</v>
      </c>
      <c r="I9">
        <v>13.566000000000001</v>
      </c>
      <c r="J9">
        <v>3.5137</v>
      </c>
      <c r="K9">
        <v>0.1106</v>
      </c>
      <c r="P9" s="2">
        <f>100*(I9/56.08)/((I9/56.08)+(2*J9/61.982))</f>
        <v>68.087908190561748</v>
      </c>
      <c r="R9">
        <v>98.990200000000002</v>
      </c>
      <c r="W9">
        <v>-11152</v>
      </c>
      <c r="X9">
        <v>-31988</v>
      </c>
      <c r="Y9">
        <v>47</v>
      </c>
      <c r="Z9" s="1">
        <v>40053.758923611109</v>
      </c>
    </row>
    <row r="10" spans="1:26" x14ac:dyDescent="0.2">
      <c r="P10" s="2"/>
      <c r="Z10" s="1"/>
    </row>
    <row r="11" spans="1:26" x14ac:dyDescent="0.2">
      <c r="A11" t="s">
        <v>31</v>
      </c>
      <c r="B11" t="s">
        <v>32</v>
      </c>
      <c r="C11">
        <v>50.4788</v>
      </c>
      <c r="D11">
        <v>0.49780000000000002</v>
      </c>
      <c r="E11">
        <v>5.3537999999999997</v>
      </c>
      <c r="F11">
        <v>3.5539000000000001</v>
      </c>
      <c r="G11">
        <v>0.10780000000000001</v>
      </c>
      <c r="H11">
        <v>15.4405</v>
      </c>
      <c r="I11">
        <v>19.595500000000001</v>
      </c>
      <c r="J11">
        <v>0.81950000000000001</v>
      </c>
      <c r="K11">
        <v>-6.1000000000000004E-3</v>
      </c>
      <c r="L11">
        <v>0.6996</v>
      </c>
      <c r="M11">
        <v>4.1399999999999999E-2</v>
      </c>
      <c r="O11" s="2">
        <f>100*(H11/40.32)/((H11/40.32)+(F11/71.85))</f>
        <v>88.561185525036777</v>
      </c>
      <c r="R11">
        <v>96.588700000000003</v>
      </c>
      <c r="W11">
        <v>-15565</v>
      </c>
      <c r="X11">
        <v>-30812</v>
      </c>
      <c r="Y11">
        <v>39</v>
      </c>
      <c r="Z11" s="1">
        <v>40053.760983796295</v>
      </c>
    </row>
    <row r="12" spans="1:26" x14ac:dyDescent="0.2">
      <c r="A12" t="s">
        <v>33</v>
      </c>
      <c r="B12" t="s">
        <v>32</v>
      </c>
      <c r="C12">
        <v>50.3782</v>
      </c>
      <c r="D12">
        <v>0.4909</v>
      </c>
      <c r="E12">
        <v>5.3808999999999996</v>
      </c>
      <c r="F12">
        <v>3.5973999999999999</v>
      </c>
      <c r="G12">
        <v>8.0399999999999999E-2</v>
      </c>
      <c r="H12">
        <v>15.6608</v>
      </c>
      <c r="I12">
        <v>19.735199999999999</v>
      </c>
      <c r="J12">
        <v>0.86450000000000005</v>
      </c>
      <c r="K12">
        <v>6.4999999999999997E-3</v>
      </c>
      <c r="L12">
        <v>0.69279999999999997</v>
      </c>
      <c r="M12">
        <v>1.5699999999999999E-2</v>
      </c>
      <c r="O12" s="2">
        <f>100*(H12/40.32)/((H12/40.32)+(F12/71.85))</f>
        <v>88.58144149827865</v>
      </c>
      <c r="R12">
        <v>96.903300000000002</v>
      </c>
      <c r="W12">
        <v>-15543</v>
      </c>
      <c r="X12">
        <v>-30785</v>
      </c>
      <c r="Y12">
        <v>39</v>
      </c>
      <c r="Z12" s="1">
        <v>40053.763518518521</v>
      </c>
    </row>
    <row r="13" spans="1:26" x14ac:dyDescent="0.2">
      <c r="A13" t="s">
        <v>34</v>
      </c>
      <c r="B13" t="s">
        <v>32</v>
      </c>
      <c r="C13">
        <v>50.621000000000002</v>
      </c>
      <c r="D13">
        <v>0.4869</v>
      </c>
      <c r="E13">
        <v>5.4203000000000001</v>
      </c>
      <c r="F13">
        <v>3.6202999999999999</v>
      </c>
      <c r="G13">
        <v>0.1045</v>
      </c>
      <c r="H13">
        <v>15.5509</v>
      </c>
      <c r="I13">
        <v>19.637499999999999</v>
      </c>
      <c r="J13">
        <v>0.80449999999999999</v>
      </c>
      <c r="K13">
        <v>4.4999999999999997E-3</v>
      </c>
      <c r="L13">
        <v>0.6734</v>
      </c>
      <c r="M13">
        <v>3.0700000000000002E-2</v>
      </c>
      <c r="O13" s="2">
        <f>100*(H13/40.32)/((H13/40.32)+(F13/71.85))</f>
        <v>88.445326642116513</v>
      </c>
      <c r="R13">
        <v>96.954400000000007</v>
      </c>
      <c r="W13">
        <v>-15521</v>
      </c>
      <c r="X13">
        <v>-30758</v>
      </c>
      <c r="Y13">
        <v>39</v>
      </c>
      <c r="Z13" s="1">
        <v>40053.765868055554</v>
      </c>
    </row>
    <row r="14" spans="1:26" x14ac:dyDescent="0.2">
      <c r="O14" s="2"/>
      <c r="Z14" s="1"/>
    </row>
    <row r="15" spans="1:26" x14ac:dyDescent="0.2">
      <c r="A15" t="s">
        <v>35</v>
      </c>
      <c r="B15" t="s">
        <v>36</v>
      </c>
      <c r="C15">
        <v>1.72E-2</v>
      </c>
      <c r="D15">
        <v>0.10979999999999999</v>
      </c>
      <c r="E15">
        <v>10.0237</v>
      </c>
      <c r="F15">
        <v>12.1113</v>
      </c>
      <c r="G15">
        <v>0.123</v>
      </c>
      <c r="H15">
        <v>15.2216</v>
      </c>
      <c r="I15">
        <v>-7.1999999999999998E-3</v>
      </c>
      <c r="J15">
        <v>8.3999999999999995E-3</v>
      </c>
      <c r="K15">
        <v>-6.7999999999999996E-3</v>
      </c>
      <c r="L15">
        <v>57.335599999999999</v>
      </c>
      <c r="M15">
        <v>0.1336</v>
      </c>
      <c r="Q15" s="2">
        <f>100*(L15/152.02*2)/((L15/152.02*2)+(E15/101.94*2))</f>
        <v>79.320303346589426</v>
      </c>
      <c r="R15">
        <v>95.259699999999995</v>
      </c>
      <c r="S15">
        <v>4.9099999999999998E-2</v>
      </c>
      <c r="T15">
        <v>1.2800000000000001E-2</v>
      </c>
      <c r="U15">
        <v>1.32E-2</v>
      </c>
      <c r="V15">
        <v>0.1003</v>
      </c>
      <c r="W15">
        <v>-11056</v>
      </c>
      <c r="X15">
        <v>-27751</v>
      </c>
      <c r="Y15">
        <v>55</v>
      </c>
      <c r="Z15" s="1">
        <v>40053.76834490741</v>
      </c>
    </row>
    <row r="16" spans="1:26" x14ac:dyDescent="0.2">
      <c r="A16" t="s">
        <v>37</v>
      </c>
      <c r="B16" t="s">
        <v>36</v>
      </c>
      <c r="C16">
        <v>2.9499999999999998E-2</v>
      </c>
      <c r="D16">
        <v>8.5800000000000001E-2</v>
      </c>
      <c r="E16">
        <v>9.8979999999999997</v>
      </c>
      <c r="F16">
        <v>12.088100000000001</v>
      </c>
      <c r="G16">
        <v>9.5600000000000004E-2</v>
      </c>
      <c r="H16">
        <v>15.2242</v>
      </c>
      <c r="I16">
        <v>-1.8E-3</v>
      </c>
      <c r="J16">
        <v>4.1000000000000002E-2</v>
      </c>
      <c r="K16">
        <v>6.4000000000000003E-3</v>
      </c>
      <c r="L16">
        <v>57.074399999999997</v>
      </c>
      <c r="M16">
        <v>0.1162</v>
      </c>
      <c r="Q16" s="2">
        <f>100*(L16/152.02*2)/((L16/152.02*2)+(E16/101.94*2))</f>
        <v>79.452095081207347</v>
      </c>
      <c r="R16">
        <v>94.816500000000005</v>
      </c>
      <c r="S16">
        <v>1.2699999999999999E-2</v>
      </c>
      <c r="T16">
        <v>6.5100000000000005E-2</v>
      </c>
      <c r="U16">
        <v>-1.38E-2</v>
      </c>
      <c r="V16">
        <v>7.9500000000000001E-2</v>
      </c>
      <c r="W16">
        <v>-11050</v>
      </c>
      <c r="X16">
        <v>-27783</v>
      </c>
      <c r="Y16">
        <v>55</v>
      </c>
      <c r="Z16" s="1">
        <v>40053.771284722221</v>
      </c>
    </row>
    <row r="17" spans="1:26" x14ac:dyDescent="0.2">
      <c r="A17" t="s">
        <v>38</v>
      </c>
      <c r="B17" t="s">
        <v>36</v>
      </c>
      <c r="C17">
        <v>4.1799999999999997E-2</v>
      </c>
      <c r="D17">
        <v>0.112</v>
      </c>
      <c r="E17">
        <v>9.8279999999999994</v>
      </c>
      <c r="F17">
        <v>12.1531</v>
      </c>
      <c r="G17">
        <v>0.1605</v>
      </c>
      <c r="H17">
        <v>15.365</v>
      </c>
      <c r="I17">
        <v>-8.3000000000000001E-3</v>
      </c>
      <c r="J17">
        <v>-3.5999999999999999E-3</v>
      </c>
      <c r="K17">
        <v>6.4000000000000003E-3</v>
      </c>
      <c r="L17">
        <v>56.494700000000002</v>
      </c>
      <c r="M17">
        <v>0.1227</v>
      </c>
      <c r="Q17" s="2">
        <f>100*(L17/152.02*2)/((L17/152.02*2)+(E17/101.94*2))</f>
        <v>79.401249520751563</v>
      </c>
      <c r="R17">
        <v>94.608000000000004</v>
      </c>
      <c r="S17">
        <v>0.1409</v>
      </c>
      <c r="T17">
        <v>5.7599999999999998E-2</v>
      </c>
      <c r="U17">
        <v>2.5999999999999999E-2</v>
      </c>
      <c r="V17">
        <v>9.9299999999999999E-2</v>
      </c>
      <c r="W17">
        <v>-11044</v>
      </c>
      <c r="X17">
        <v>-27815</v>
      </c>
      <c r="Y17">
        <v>55</v>
      </c>
      <c r="Z17" s="1">
        <v>40053.774074074077</v>
      </c>
    </row>
    <row r="18" spans="1:26" x14ac:dyDescent="0.2">
      <c r="Q18" s="2"/>
      <c r="Z18" s="1"/>
    </row>
    <row r="19" spans="1:26" x14ac:dyDescent="0.2">
      <c r="A19" t="s">
        <v>39</v>
      </c>
      <c r="B19" t="s">
        <v>40</v>
      </c>
      <c r="C19">
        <v>70.186899999999994</v>
      </c>
      <c r="E19">
        <v>21.470800000000001</v>
      </c>
      <c r="F19">
        <v>2.5700000000000001E-2</v>
      </c>
      <c r="H19">
        <v>2.0999999999999999E-3</v>
      </c>
      <c r="I19">
        <v>0.76870000000000005</v>
      </c>
      <c r="J19">
        <v>10.855600000000001</v>
      </c>
      <c r="K19">
        <v>9.64E-2</v>
      </c>
      <c r="P19" s="2">
        <f>100*(I19/56.08)/((I19/56.08)+(2*J19/61.982))</f>
        <v>3.7658235570691847</v>
      </c>
      <c r="R19">
        <v>103.4061</v>
      </c>
      <c r="W19">
        <v>14295</v>
      </c>
      <c r="X19">
        <v>196</v>
      </c>
      <c r="Y19">
        <v>104</v>
      </c>
      <c r="Z19" s="1">
        <v>40053.823506944442</v>
      </c>
    </row>
    <row r="20" spans="1:26" x14ac:dyDescent="0.2">
      <c r="A20" t="s">
        <v>43</v>
      </c>
      <c r="B20" t="s">
        <v>44</v>
      </c>
      <c r="C20">
        <v>66.301900000000003</v>
      </c>
      <c r="E20">
        <v>19.16</v>
      </c>
      <c r="F20">
        <v>6.8199999999999997E-2</v>
      </c>
      <c r="H20">
        <v>5.9999999999999995E-4</v>
      </c>
      <c r="I20">
        <v>-2.23E-2</v>
      </c>
      <c r="J20">
        <v>0.52590000000000003</v>
      </c>
      <c r="K20">
        <v>16.1599</v>
      </c>
      <c r="P20" s="2">
        <f>100*(I20/56.08)/((I20/56.08)+(2*J20/61.982))</f>
        <v>-2.3995359776723419</v>
      </c>
      <c r="R20">
        <v>102.21639999999999</v>
      </c>
      <c r="W20">
        <v>14643</v>
      </c>
      <c r="X20">
        <v>-381</v>
      </c>
      <c r="Y20">
        <v>101</v>
      </c>
      <c r="Z20" s="1">
        <v>40053.828333333331</v>
      </c>
    </row>
    <row r="21" spans="1:26" x14ac:dyDescent="0.2">
      <c r="A21" t="s">
        <v>51</v>
      </c>
      <c r="B21" t="s">
        <v>52</v>
      </c>
      <c r="C21">
        <v>64.601699999999994</v>
      </c>
      <c r="D21">
        <v>-1.1900000000000001E-2</v>
      </c>
      <c r="E21">
        <v>19.209299999999999</v>
      </c>
      <c r="F21">
        <v>0.27579999999999999</v>
      </c>
      <c r="G21">
        <v>2.41E-2</v>
      </c>
      <c r="H21">
        <v>4.1999999999999997E-3</v>
      </c>
      <c r="I21">
        <v>0.04</v>
      </c>
      <c r="J21">
        <v>0.66759999999999997</v>
      </c>
      <c r="K21">
        <v>16.2638</v>
      </c>
      <c r="L21">
        <v>-3.0499999999999999E-2</v>
      </c>
      <c r="M21">
        <v>-3.4500000000000003E-2</v>
      </c>
      <c r="P21" s="2">
        <f>100*(I21/56.08)/((I21/56.08)+(2*J21/61.982))</f>
        <v>3.2049724178570052</v>
      </c>
      <c r="R21">
        <v>101.42449999999999</v>
      </c>
      <c r="S21">
        <v>-1.8700000000000001E-2</v>
      </c>
      <c r="T21">
        <v>9.1300000000000006E-2</v>
      </c>
      <c r="U21">
        <v>0.2437</v>
      </c>
      <c r="V21">
        <v>3.0000000000000001E-3</v>
      </c>
      <c r="W21">
        <v>13238</v>
      </c>
      <c r="X21">
        <v>2425</v>
      </c>
      <c r="Y21">
        <v>101</v>
      </c>
      <c r="Z21" s="1">
        <v>40053.838425925926</v>
      </c>
    </row>
    <row r="22" spans="1:26" x14ac:dyDescent="0.2">
      <c r="A22" t="s">
        <v>45</v>
      </c>
      <c r="B22" t="s">
        <v>46</v>
      </c>
      <c r="C22">
        <v>74.007599999999996</v>
      </c>
      <c r="E22">
        <v>22.250900000000001</v>
      </c>
      <c r="F22">
        <v>2.7900000000000001E-2</v>
      </c>
      <c r="H22">
        <v>0.02</v>
      </c>
      <c r="I22">
        <v>0.3503</v>
      </c>
      <c r="J22">
        <v>10.860099999999999</v>
      </c>
      <c r="K22">
        <v>0.17649999999999999</v>
      </c>
      <c r="P22" s="2">
        <f>100*(I22/56.08)/((I22/56.08)+(2*J22/61.982))</f>
        <v>1.7513006460868079</v>
      </c>
      <c r="R22">
        <v>107.6932</v>
      </c>
      <c r="W22">
        <v>14714</v>
      </c>
      <c r="X22">
        <v>-439</v>
      </c>
      <c r="Y22">
        <v>103</v>
      </c>
      <c r="Z22" s="1">
        <v>40053.830543981479</v>
      </c>
    </row>
    <row r="23" spans="1:26" x14ac:dyDescent="0.2">
      <c r="A23" t="s">
        <v>53</v>
      </c>
      <c r="B23" t="s">
        <v>54</v>
      </c>
      <c r="C23">
        <v>71.853300000000004</v>
      </c>
      <c r="E23">
        <v>21.122599999999998</v>
      </c>
      <c r="F23">
        <v>8.3699999999999997E-2</v>
      </c>
      <c r="H23">
        <v>-1.1999999999999999E-3</v>
      </c>
      <c r="I23">
        <v>0.51349999999999996</v>
      </c>
      <c r="J23">
        <v>11.114699999999999</v>
      </c>
      <c r="K23">
        <v>0.1227</v>
      </c>
      <c r="P23" s="2">
        <f>100*(I23/56.08)/((I23/56.08)+(2*J23/61.982))</f>
        <v>2.4895533291960557</v>
      </c>
      <c r="R23">
        <v>104.8104</v>
      </c>
      <c r="W23">
        <v>13086</v>
      </c>
      <c r="X23">
        <v>2558</v>
      </c>
      <c r="Y23">
        <v>101</v>
      </c>
      <c r="Z23" s="1">
        <v>40053.841469907406</v>
      </c>
    </row>
    <row r="24" spans="1:26" x14ac:dyDescent="0.2">
      <c r="Z24" s="1"/>
    </row>
    <row r="25" spans="1:26" x14ac:dyDescent="0.2">
      <c r="A25" t="s">
        <v>41</v>
      </c>
      <c r="B25" t="s">
        <v>42</v>
      </c>
      <c r="C25">
        <v>49.491999999999997</v>
      </c>
      <c r="D25">
        <v>0.3861</v>
      </c>
      <c r="E25">
        <v>2.3290000000000002</v>
      </c>
      <c r="F25">
        <v>24.779</v>
      </c>
      <c r="G25">
        <v>0.59179999999999999</v>
      </c>
      <c r="H25">
        <v>8.2594999999999992</v>
      </c>
      <c r="I25">
        <v>10.088800000000001</v>
      </c>
      <c r="J25">
        <v>0.76919999999999999</v>
      </c>
      <c r="K25">
        <v>0.29170000000000001</v>
      </c>
      <c r="L25">
        <v>-2.5999999999999999E-3</v>
      </c>
      <c r="M25">
        <v>-1.32E-2</v>
      </c>
      <c r="O25" s="2">
        <f>100*(H25/40.32)/((H25/40.32)+(F25/71.85))</f>
        <v>37.264192959906346</v>
      </c>
      <c r="R25">
        <v>96.986999999999995</v>
      </c>
      <c r="W25">
        <v>14286</v>
      </c>
      <c r="X25">
        <v>-580</v>
      </c>
      <c r="Y25">
        <v>109</v>
      </c>
      <c r="Z25" s="1">
        <v>40053.82571759259</v>
      </c>
    </row>
    <row r="26" spans="1:26" x14ac:dyDescent="0.2">
      <c r="A26" t="s">
        <v>47</v>
      </c>
      <c r="B26" t="s">
        <v>48</v>
      </c>
      <c r="C26">
        <v>52.609900000000003</v>
      </c>
      <c r="D26">
        <v>7.9899999999999999E-2</v>
      </c>
      <c r="E26">
        <v>1.2195</v>
      </c>
      <c r="F26">
        <v>19.895700000000001</v>
      </c>
      <c r="G26">
        <v>0.46949999999999997</v>
      </c>
      <c r="H26">
        <v>10.7676</v>
      </c>
      <c r="I26">
        <v>12.0077</v>
      </c>
      <c r="J26">
        <v>0.27950000000000003</v>
      </c>
      <c r="K26">
        <v>9.6699999999999994E-2</v>
      </c>
      <c r="L26">
        <v>2.4400000000000002E-2</v>
      </c>
      <c r="M26">
        <v>-1.78E-2</v>
      </c>
      <c r="O26" s="2">
        <f>100*(H26/40.32)/((H26/40.32)+(F26/71.85))</f>
        <v>49.094373701141087</v>
      </c>
      <c r="R26">
        <v>97.450299999999999</v>
      </c>
      <c r="W26">
        <v>15262</v>
      </c>
      <c r="X26">
        <v>573</v>
      </c>
      <c r="Y26">
        <v>103</v>
      </c>
      <c r="Z26" s="1">
        <v>40053.832789351851</v>
      </c>
    </row>
    <row r="27" spans="1:26" x14ac:dyDescent="0.2">
      <c r="Z27" s="1"/>
    </row>
    <row r="28" spans="1:26" x14ac:dyDescent="0.2">
      <c r="A28" t="s">
        <v>49</v>
      </c>
      <c r="B28" t="s">
        <v>50</v>
      </c>
      <c r="C28">
        <v>36.993600000000001</v>
      </c>
      <c r="D28">
        <v>4.2099999999999999E-2</v>
      </c>
      <c r="E28">
        <v>20.883700000000001</v>
      </c>
      <c r="F28">
        <v>15.506500000000001</v>
      </c>
      <c r="G28">
        <v>6.0999999999999999E-2</v>
      </c>
      <c r="H28">
        <v>6.7699999999999996E-2</v>
      </c>
      <c r="I28">
        <v>23.189499999999999</v>
      </c>
      <c r="J28">
        <v>6.0000000000000001E-3</v>
      </c>
      <c r="K28">
        <v>2.2800000000000001E-2</v>
      </c>
      <c r="L28">
        <v>1.4E-3</v>
      </c>
      <c r="M28">
        <v>-2.8299999999999999E-2</v>
      </c>
      <c r="O28" s="2">
        <f>100*(H28/40.32)/((H28/40.32)+(F28/71.85))</f>
        <v>0.77199659903744122</v>
      </c>
      <c r="R28">
        <v>96.910399999999996</v>
      </c>
      <c r="S28">
        <v>3.32E-2</v>
      </c>
      <c r="T28">
        <v>6.6600000000000006E-2</v>
      </c>
      <c r="U28">
        <v>-7.4000000000000003E-3</v>
      </c>
      <c r="V28">
        <v>3.6200000000000003E-2</v>
      </c>
      <c r="W28">
        <v>13201</v>
      </c>
      <c r="X28">
        <v>2416</v>
      </c>
      <c r="Y28">
        <v>102</v>
      </c>
      <c r="Z28" s="1">
        <v>40053.835428240738</v>
      </c>
    </row>
    <row r="29" spans="1:26" x14ac:dyDescent="0.2">
      <c r="Z29" s="1"/>
    </row>
    <row r="30" spans="1:26" x14ac:dyDescent="0.2">
      <c r="A30" t="s">
        <v>55</v>
      </c>
      <c r="B30" t="s">
        <v>56</v>
      </c>
      <c r="C30">
        <v>36.762700000000002</v>
      </c>
      <c r="D30">
        <v>6.0297000000000001</v>
      </c>
      <c r="E30">
        <v>12.7539</v>
      </c>
      <c r="F30">
        <v>21.258600000000001</v>
      </c>
      <c r="G30">
        <v>0.1888</v>
      </c>
      <c r="H30">
        <v>10.6921</v>
      </c>
      <c r="I30">
        <v>-7.4999999999999997E-3</v>
      </c>
      <c r="J30">
        <v>0.53029999999999999</v>
      </c>
      <c r="K30">
        <v>9.3993000000000002</v>
      </c>
      <c r="L30">
        <v>1.35E-2</v>
      </c>
      <c r="M30">
        <v>-3.3999999999999998E-3</v>
      </c>
      <c r="O30" s="2">
        <f>100*(H30/40.32)/((H30/40.32)+(F30/71.85))</f>
        <v>47.264649259027799</v>
      </c>
      <c r="R30">
        <v>97.685299999999998</v>
      </c>
      <c r="S30">
        <v>2.98E-2</v>
      </c>
      <c r="T30">
        <v>1.2800000000000001E-2</v>
      </c>
      <c r="U30">
        <v>-1.6799999999999999E-2</v>
      </c>
      <c r="V30">
        <v>1.38E-2</v>
      </c>
      <c r="W30">
        <v>3948</v>
      </c>
      <c r="X30">
        <v>4281</v>
      </c>
      <c r="Y30">
        <v>94</v>
      </c>
      <c r="Z30" s="1">
        <v>40053.843692129631</v>
      </c>
    </row>
    <row r="31" spans="1:26" x14ac:dyDescent="0.2">
      <c r="Z31" s="1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Central Science Lab, University of Tasmania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em-user</dc:creator>
  <cp:lastModifiedBy>Falloon</cp:lastModifiedBy>
  <dcterms:created xsi:type="dcterms:W3CDTF">2009-08-31T23:10:06Z</dcterms:created>
  <dcterms:modified xsi:type="dcterms:W3CDTF">2022-06-25T00:02:54Z</dcterms:modified>
</cp:coreProperties>
</file>