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s\P.52 McDonald Heard Islands\Kerguelen Zircons\"/>
    </mc:Choice>
  </mc:AlternateContent>
  <xr:revisionPtr revIDLastSave="0" documentId="13_ncr:40009_{7056DA69-3B3D-47E8-928D-BC8C044B1083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3" i="1" l="1"/>
  <c r="O32" i="1"/>
  <c r="O29" i="1"/>
  <c r="O30" i="1"/>
  <c r="O28" i="1"/>
  <c r="O27" i="1"/>
  <c r="P25" i="1"/>
  <c r="P24" i="1"/>
  <c r="P23" i="1"/>
  <c r="P22" i="1"/>
  <c r="P20" i="1"/>
  <c r="Q16" i="1"/>
  <c r="Q17" i="1"/>
  <c r="P12" i="1"/>
  <c r="P13" i="1"/>
  <c r="O8" i="1"/>
  <c r="O9" i="1"/>
  <c r="O7" i="1"/>
  <c r="O4" i="1"/>
  <c r="O5" i="1"/>
  <c r="Q15" i="1"/>
  <c r="P11" i="1"/>
  <c r="O3" i="1"/>
</calcChain>
</file>

<file path=xl/sharedStrings.xml><?xml version="1.0" encoding="utf-8"?>
<sst xmlns="http://schemas.openxmlformats.org/spreadsheetml/2006/main" count="73" uniqueCount="65">
  <si>
    <t>Oxide</t>
  </si>
  <si>
    <t>DataSet/Point</t>
  </si>
  <si>
    <t>MgO</t>
  </si>
  <si>
    <t>SiO2</t>
  </si>
  <si>
    <t>CaO</t>
  </si>
  <si>
    <t>Cr2O3</t>
  </si>
  <si>
    <t>MnO</t>
  </si>
  <si>
    <t>FeO</t>
  </si>
  <si>
    <t>NiO</t>
  </si>
  <si>
    <t>CuO</t>
  </si>
  <si>
    <t>Na2O</t>
  </si>
  <si>
    <t>Al2O3</t>
  </si>
  <si>
    <t>K2O</t>
  </si>
  <si>
    <t>TiO2</t>
  </si>
  <si>
    <t>ZnO</t>
  </si>
  <si>
    <t>SrO</t>
  </si>
  <si>
    <t>BaO</t>
  </si>
  <si>
    <t>V2O5</t>
  </si>
  <si>
    <t>Total</t>
  </si>
  <si>
    <t>X</t>
  </si>
  <si>
    <t>Y</t>
  </si>
  <si>
    <t>Z</t>
  </si>
  <si>
    <t>Comment</t>
  </si>
  <si>
    <t>Date</t>
  </si>
  <si>
    <t xml:space="preserve">1 / 1 . </t>
  </si>
  <si>
    <t>San Carlos Olivine</t>
  </si>
  <si>
    <t xml:space="preserve">1 / 2 . </t>
  </si>
  <si>
    <t xml:space="preserve">1 / 3 . </t>
  </si>
  <si>
    <t xml:space="preserve">2 / 1 . </t>
  </si>
  <si>
    <t>Delegate Cpx</t>
  </si>
  <si>
    <t xml:space="preserve">2 / 2 . </t>
  </si>
  <si>
    <t xml:space="preserve">2 / 3 . </t>
  </si>
  <si>
    <t xml:space="preserve">3 / 1 . </t>
  </si>
  <si>
    <t>LPL Plag</t>
  </si>
  <si>
    <t xml:space="preserve">3 / 2 . </t>
  </si>
  <si>
    <t xml:space="preserve">3 / 3 . </t>
  </si>
  <si>
    <t xml:space="preserve">4 / 1 . </t>
  </si>
  <si>
    <t>Chromite</t>
  </si>
  <si>
    <t xml:space="preserve">4 / 2 . </t>
  </si>
  <si>
    <t xml:space="preserve">4 / 3 . </t>
  </si>
  <si>
    <t xml:space="preserve">15 / 1 . </t>
  </si>
  <si>
    <t>274-5b K-feldspar 1</t>
  </si>
  <si>
    <t xml:space="preserve">16 / 1 . </t>
  </si>
  <si>
    <t>274-5b plag 1</t>
  </si>
  <si>
    <t xml:space="preserve">17 / 1 . </t>
  </si>
  <si>
    <t>274-5b sil 1</t>
  </si>
  <si>
    <t xml:space="preserve">18 / 1 . </t>
  </si>
  <si>
    <t>274-5b sil 2</t>
  </si>
  <si>
    <t xml:space="preserve">19 / 1 . </t>
  </si>
  <si>
    <t>274-5b plag 2</t>
  </si>
  <si>
    <t xml:space="preserve">20 / 1 . </t>
  </si>
  <si>
    <t>274-5b plag 3</t>
  </si>
  <si>
    <t xml:space="preserve">21 / 1 . </t>
  </si>
  <si>
    <t>274-5b Sil 3</t>
  </si>
  <si>
    <t xml:space="preserve">22 / 1 . </t>
  </si>
  <si>
    <t>274-5b Sil 4</t>
  </si>
  <si>
    <t xml:space="preserve">23 / 1 . </t>
  </si>
  <si>
    <t>274-5b Sil 5</t>
  </si>
  <si>
    <t xml:space="preserve">24 / 1 . </t>
  </si>
  <si>
    <t>274-5b Sil 6</t>
  </si>
  <si>
    <t xml:space="preserve">25 / 1 . </t>
  </si>
  <si>
    <t>274-5b plag 4</t>
  </si>
  <si>
    <t>uncorr Mg#</t>
  </si>
  <si>
    <t>uncorr Ca#</t>
  </si>
  <si>
    <t>uncorr Cr#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</si>
</sst>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workbookViewId="0">
      <pane xSplit="2" ySplit="2" topLeftCell="C3" activePane="bottomRight" state="frozenSplit"/>
      <selection pane="topRight" activeCell="C1" sqref="C1"/>
      <selection pane="bottomLeft" activeCell="A2" sqref="A2"/>
      <selection pane="bottomRight" activeCell="A34" sqref="A34"/>
    </sheetView>
  </sheetViews>
  <sheetFormatPr defaultRowHeight="12.75" x14ac:dyDescent="0.2"/>
  <cols>
    <col min="2" max="2" width="17.7109375" customWidth="1"/>
    <col min="27" max="27" width="16.140625" customWidth="1"/>
  </cols>
  <sheetData>
    <row r="1" spans="1:27" x14ac:dyDescent="0.2">
      <c r="A1" t="s">
        <v>0</v>
      </c>
    </row>
    <row r="2" spans="1:27" x14ac:dyDescent="0.2">
      <c r="A2" t="s">
        <v>1</v>
      </c>
      <c r="B2" t="s">
        <v>22</v>
      </c>
      <c r="C2" t="s">
        <v>3</v>
      </c>
      <c r="D2" t="s">
        <v>13</v>
      </c>
      <c r="E2" t="s">
        <v>11</v>
      </c>
      <c r="F2" t="s">
        <v>7</v>
      </c>
      <c r="G2" t="s">
        <v>6</v>
      </c>
      <c r="H2" t="s">
        <v>2</v>
      </c>
      <c r="I2" t="s">
        <v>4</v>
      </c>
      <c r="J2" t="s">
        <v>10</v>
      </c>
      <c r="K2" t="s">
        <v>12</v>
      </c>
      <c r="L2" t="s">
        <v>5</v>
      </c>
      <c r="M2" t="s">
        <v>8</v>
      </c>
      <c r="O2" s="2" t="s">
        <v>62</v>
      </c>
      <c r="P2" s="2" t="s">
        <v>63</v>
      </c>
      <c r="Q2" s="2" t="s">
        <v>64</v>
      </c>
      <c r="R2" t="s">
        <v>18</v>
      </c>
      <c r="S2" t="s">
        <v>9</v>
      </c>
      <c r="T2" t="s">
        <v>14</v>
      </c>
      <c r="U2" t="s">
        <v>15</v>
      </c>
      <c r="V2" t="s">
        <v>16</v>
      </c>
      <c r="W2" t="s">
        <v>17</v>
      </c>
      <c r="X2" t="s">
        <v>19</v>
      </c>
      <c r="Y2" t="s">
        <v>20</v>
      </c>
      <c r="Z2" t="s">
        <v>21</v>
      </c>
      <c r="AA2" t="s">
        <v>23</v>
      </c>
    </row>
    <row r="3" spans="1:27" x14ac:dyDescent="0.2">
      <c r="A3" t="s">
        <v>24</v>
      </c>
      <c r="B3" t="s">
        <v>25</v>
      </c>
      <c r="C3">
        <v>40.7834</v>
      </c>
      <c r="F3">
        <v>9.5563000000000002</v>
      </c>
      <c r="G3">
        <v>0.159</v>
      </c>
      <c r="H3">
        <v>49.216799999999999</v>
      </c>
      <c r="I3">
        <v>0.1016</v>
      </c>
      <c r="L3">
        <v>2.7400000000000001E-2</v>
      </c>
      <c r="M3">
        <v>0.39329999999999998</v>
      </c>
      <c r="O3" s="2">
        <f>100*(H3/40.32)/((H3/40.32)+(F3/71.85))</f>
        <v>90.174515589996091</v>
      </c>
      <c r="R3">
        <v>100.2383</v>
      </c>
      <c r="S3">
        <v>5.9999999999999995E-4</v>
      </c>
      <c r="X3">
        <v>-11129</v>
      </c>
      <c r="Y3">
        <v>-24615</v>
      </c>
      <c r="Z3">
        <v>-1</v>
      </c>
      <c r="AA3" s="1">
        <v>40088.792199074072</v>
      </c>
    </row>
    <row r="4" spans="1:27" x14ac:dyDescent="0.2">
      <c r="A4" t="s">
        <v>26</v>
      </c>
      <c r="B4" t="s">
        <v>25</v>
      </c>
      <c r="C4">
        <v>40.740499999999997</v>
      </c>
      <c r="F4">
        <v>9.625</v>
      </c>
      <c r="G4">
        <v>0.18279999999999999</v>
      </c>
      <c r="H4">
        <v>49.343600000000002</v>
      </c>
      <c r="I4">
        <v>9.6299999999999997E-2</v>
      </c>
      <c r="L4">
        <v>1.6799999999999999E-2</v>
      </c>
      <c r="M4">
        <v>0.38790000000000002</v>
      </c>
      <c r="O4" s="2">
        <f t="shared" ref="O4:O9" si="0">100*(H4/40.32)/((H4/40.32)+(F4/71.85))</f>
        <v>90.133770843953556</v>
      </c>
      <c r="R4">
        <v>100.39279999999999</v>
      </c>
      <c r="S4">
        <v>-2.7900000000000001E-2</v>
      </c>
      <c r="X4">
        <v>-11068</v>
      </c>
      <c r="Y4">
        <v>-24615</v>
      </c>
      <c r="Z4">
        <v>-1</v>
      </c>
      <c r="AA4" s="1">
        <v>40088.794988425929</v>
      </c>
    </row>
    <row r="5" spans="1:27" x14ac:dyDescent="0.2">
      <c r="A5" t="s">
        <v>27</v>
      </c>
      <c r="B5" t="s">
        <v>25</v>
      </c>
      <c r="C5">
        <v>40.877800000000001</v>
      </c>
      <c r="F5">
        <v>9.5101999999999993</v>
      </c>
      <c r="G5">
        <v>0.13900000000000001</v>
      </c>
      <c r="H5">
        <v>49.179900000000004</v>
      </c>
      <c r="I5">
        <v>9.4899999999999998E-2</v>
      </c>
      <c r="L5">
        <v>2.0400000000000001E-2</v>
      </c>
      <c r="M5">
        <v>0.4229</v>
      </c>
      <c r="O5" s="2">
        <f t="shared" si="0"/>
        <v>90.210655778823622</v>
      </c>
      <c r="R5">
        <v>100.2604</v>
      </c>
      <c r="S5">
        <v>1.52E-2</v>
      </c>
      <c r="X5">
        <v>-11007</v>
      </c>
      <c r="Y5">
        <v>-24615</v>
      </c>
      <c r="Z5">
        <v>-1</v>
      </c>
      <c r="AA5" s="1">
        <v>40088.797638888886</v>
      </c>
    </row>
    <row r="6" spans="1:27" x14ac:dyDescent="0.2">
      <c r="AA6" s="1"/>
    </row>
    <row r="7" spans="1:27" x14ac:dyDescent="0.2">
      <c r="A7" t="s">
        <v>28</v>
      </c>
      <c r="B7" t="s">
        <v>29</v>
      </c>
      <c r="C7">
        <v>51.147799999999997</v>
      </c>
      <c r="D7">
        <v>0.51149999999999995</v>
      </c>
      <c r="E7">
        <v>5.3502000000000001</v>
      </c>
      <c r="F7">
        <v>3.7591000000000001</v>
      </c>
      <c r="G7">
        <v>9.9199999999999997E-2</v>
      </c>
      <c r="H7">
        <v>15.801500000000001</v>
      </c>
      <c r="I7">
        <v>20.680399999999999</v>
      </c>
      <c r="J7">
        <v>0.86729999999999996</v>
      </c>
      <c r="K7">
        <v>1.2500000000000001E-2</v>
      </c>
      <c r="L7">
        <v>0.68489999999999995</v>
      </c>
      <c r="M7">
        <v>4.0899999999999999E-2</v>
      </c>
      <c r="O7" s="2">
        <f t="shared" si="0"/>
        <v>88.222366929649709</v>
      </c>
      <c r="R7">
        <v>98.955200000000005</v>
      </c>
      <c r="X7">
        <v>-15763</v>
      </c>
      <c r="Y7">
        <v>-30494</v>
      </c>
      <c r="Z7">
        <v>22</v>
      </c>
      <c r="AA7" s="1">
        <v>40088.800405092596</v>
      </c>
    </row>
    <row r="8" spans="1:27" x14ac:dyDescent="0.2">
      <c r="A8" t="s">
        <v>30</v>
      </c>
      <c r="B8" t="s">
        <v>29</v>
      </c>
      <c r="C8">
        <v>51.4604</v>
      </c>
      <c r="D8">
        <v>0.51449999999999996</v>
      </c>
      <c r="E8">
        <v>5.3040000000000003</v>
      </c>
      <c r="F8">
        <v>3.7863000000000002</v>
      </c>
      <c r="G8">
        <v>0.1105</v>
      </c>
      <c r="H8">
        <v>15.5761</v>
      </c>
      <c r="I8">
        <v>20.597200000000001</v>
      </c>
      <c r="J8">
        <v>0.86839999999999995</v>
      </c>
      <c r="K8">
        <v>2.3999999999999998E-3</v>
      </c>
      <c r="L8">
        <v>0.72319999999999995</v>
      </c>
      <c r="M8">
        <v>4.58E-2</v>
      </c>
      <c r="O8" s="2">
        <f t="shared" si="0"/>
        <v>87.996316429924931</v>
      </c>
      <c r="R8">
        <v>98.988900000000001</v>
      </c>
      <c r="X8">
        <v>-15737.5</v>
      </c>
      <c r="Y8">
        <v>-30519</v>
      </c>
      <c r="Z8">
        <v>22</v>
      </c>
      <c r="AA8" s="1">
        <v>40088.802824074075</v>
      </c>
    </row>
    <row r="9" spans="1:27" x14ac:dyDescent="0.2">
      <c r="A9" t="s">
        <v>31</v>
      </c>
      <c r="B9" t="s">
        <v>29</v>
      </c>
      <c r="C9">
        <v>51.566800000000001</v>
      </c>
      <c r="D9">
        <v>0.51680000000000004</v>
      </c>
      <c r="E9">
        <v>5.2596999999999996</v>
      </c>
      <c r="F9">
        <v>3.8500999999999999</v>
      </c>
      <c r="G9">
        <v>0.1195</v>
      </c>
      <c r="H9">
        <v>15.657299999999999</v>
      </c>
      <c r="I9">
        <v>20.628900000000002</v>
      </c>
      <c r="J9">
        <v>0.874</v>
      </c>
      <c r="K9">
        <v>7.7000000000000002E-3</v>
      </c>
      <c r="L9">
        <v>0.7006</v>
      </c>
      <c r="M9">
        <v>4.9500000000000002E-2</v>
      </c>
      <c r="O9" s="2">
        <f t="shared" si="0"/>
        <v>87.874203158891902</v>
      </c>
      <c r="R9">
        <v>99.230999999999995</v>
      </c>
      <c r="X9">
        <v>-15712</v>
      </c>
      <c r="Y9">
        <v>-30544</v>
      </c>
      <c r="Z9">
        <v>22</v>
      </c>
      <c r="AA9" s="1">
        <v>40088.805115740739</v>
      </c>
    </row>
    <row r="10" spans="1:27" x14ac:dyDescent="0.2">
      <c r="AA10" s="1"/>
    </row>
    <row r="11" spans="1:27" x14ac:dyDescent="0.2">
      <c r="A11" t="s">
        <v>32</v>
      </c>
      <c r="B11" t="s">
        <v>33</v>
      </c>
      <c r="C11">
        <v>50.7712</v>
      </c>
      <c r="E11">
        <v>30.569700000000001</v>
      </c>
      <c r="F11">
        <v>0.40629999999999999</v>
      </c>
      <c r="H11">
        <v>0.14430000000000001</v>
      </c>
      <c r="I11">
        <v>13.6501</v>
      </c>
      <c r="J11">
        <v>3.6377999999999999</v>
      </c>
      <c r="K11">
        <v>0.1133</v>
      </c>
      <c r="P11" s="2">
        <f>100*(I11/56.08)/((I11/56.08)+(2*J11/61.982))</f>
        <v>67.464842606540614</v>
      </c>
      <c r="R11">
        <v>99.2928</v>
      </c>
      <c r="X11">
        <v>-10956</v>
      </c>
      <c r="Y11">
        <v>-31916</v>
      </c>
      <c r="Z11">
        <v>43</v>
      </c>
      <c r="AA11" s="1">
        <v>40088.807500000003</v>
      </c>
    </row>
    <row r="12" spans="1:27" x14ac:dyDescent="0.2">
      <c r="A12" t="s">
        <v>34</v>
      </c>
      <c r="B12" t="s">
        <v>33</v>
      </c>
      <c r="C12">
        <v>50.860100000000003</v>
      </c>
      <c r="E12">
        <v>30.7698</v>
      </c>
      <c r="F12">
        <v>0.40710000000000002</v>
      </c>
      <c r="H12">
        <v>0.1305</v>
      </c>
      <c r="I12">
        <v>13.867800000000001</v>
      </c>
      <c r="J12">
        <v>3.5110000000000001</v>
      </c>
      <c r="K12">
        <v>0.122</v>
      </c>
      <c r="P12" s="2">
        <f>100*(I12/56.08)/((I12/56.08)+(2*J12/61.982))</f>
        <v>68.580646251799408</v>
      </c>
      <c r="R12">
        <v>99.668199999999999</v>
      </c>
      <c r="X12">
        <v>-10951</v>
      </c>
      <c r="Y12">
        <v>-31939</v>
      </c>
      <c r="Z12">
        <v>43</v>
      </c>
      <c r="AA12" s="1">
        <v>40088.809664351851</v>
      </c>
    </row>
    <row r="13" spans="1:27" x14ac:dyDescent="0.2">
      <c r="A13" t="s">
        <v>35</v>
      </c>
      <c r="B13" t="s">
        <v>33</v>
      </c>
      <c r="C13">
        <v>50.857300000000002</v>
      </c>
      <c r="E13">
        <v>30.880700000000001</v>
      </c>
      <c r="F13">
        <v>0.41010000000000002</v>
      </c>
      <c r="H13">
        <v>0.1384</v>
      </c>
      <c r="I13">
        <v>13.882199999999999</v>
      </c>
      <c r="J13">
        <v>3.5007999999999999</v>
      </c>
      <c r="K13">
        <v>0.1148</v>
      </c>
      <c r="P13" s="2">
        <f>100*(I13/56.08)/((I13/56.08)+(2*J13/61.982))</f>
        <v>68.66563693719857</v>
      </c>
      <c r="R13">
        <v>99.784300000000002</v>
      </c>
      <c r="X13">
        <v>-10946</v>
      </c>
      <c r="Y13">
        <v>-31962</v>
      </c>
      <c r="Z13">
        <v>43</v>
      </c>
      <c r="AA13" s="1">
        <v>40088.811550925922</v>
      </c>
    </row>
    <row r="14" spans="1:27" x14ac:dyDescent="0.2">
      <c r="AA14" s="1"/>
    </row>
    <row r="15" spans="1:27" x14ac:dyDescent="0.2">
      <c r="A15" t="s">
        <v>36</v>
      </c>
      <c r="B15" t="s">
        <v>37</v>
      </c>
      <c r="C15">
        <v>1.6E-2</v>
      </c>
      <c r="D15">
        <v>0.1087</v>
      </c>
      <c r="E15">
        <v>9.9147999999999996</v>
      </c>
      <c r="F15">
        <v>12.3642</v>
      </c>
      <c r="G15">
        <v>0.12529999999999999</v>
      </c>
      <c r="H15">
        <v>15.0932</v>
      </c>
      <c r="I15">
        <v>1.6000000000000001E-3</v>
      </c>
      <c r="J15">
        <v>2.06E-2</v>
      </c>
      <c r="K15">
        <v>7.1999999999999998E-3</v>
      </c>
      <c r="L15">
        <v>58.016800000000003</v>
      </c>
      <c r="M15">
        <v>0.1862</v>
      </c>
      <c r="Q15" s="2">
        <f>100*(L15/152.02*2)/((L15/152.02*2)+(E15/101.94*2))</f>
        <v>79.690738277394772</v>
      </c>
      <c r="R15">
        <v>95.983999999999995</v>
      </c>
      <c r="T15">
        <v>1.43E-2</v>
      </c>
      <c r="U15">
        <v>4.7800000000000002E-2</v>
      </c>
      <c r="V15">
        <v>-9.5200000000000007E-2</v>
      </c>
      <c r="W15">
        <v>6.7199999999999996E-2</v>
      </c>
      <c r="X15">
        <v>-10823</v>
      </c>
      <c r="Y15">
        <v>-27777</v>
      </c>
      <c r="Z15">
        <v>20</v>
      </c>
      <c r="AA15" s="1">
        <v>40088.813564814816</v>
      </c>
    </row>
    <row r="16" spans="1:27" x14ac:dyDescent="0.2">
      <c r="A16" t="s">
        <v>38</v>
      </c>
      <c r="B16" t="s">
        <v>37</v>
      </c>
      <c r="C16">
        <v>5.1200000000000002E-2</v>
      </c>
      <c r="D16">
        <v>0.13489999999999999</v>
      </c>
      <c r="E16">
        <v>9.9641000000000002</v>
      </c>
      <c r="F16">
        <v>12.3224</v>
      </c>
      <c r="G16">
        <v>0.13519999999999999</v>
      </c>
      <c r="H16">
        <v>15.186500000000001</v>
      </c>
      <c r="I16">
        <v>0</v>
      </c>
      <c r="J16">
        <v>-1.21E-2</v>
      </c>
      <c r="K16">
        <v>5.5999999999999999E-3</v>
      </c>
      <c r="L16">
        <v>58.149799999999999</v>
      </c>
      <c r="M16">
        <v>0.14380000000000001</v>
      </c>
      <c r="Q16" s="2">
        <f>100*(L16/152.02*2)/((L16/152.02*2)+(E16/101.94*2))</f>
        <v>79.647487449922778</v>
      </c>
      <c r="R16">
        <v>96.265100000000004</v>
      </c>
      <c r="T16">
        <v>-6.4000000000000003E-3</v>
      </c>
      <c r="U16">
        <v>6.93E-2</v>
      </c>
      <c r="V16">
        <v>2.69E-2</v>
      </c>
      <c r="W16">
        <v>7.5399999999999995E-2</v>
      </c>
      <c r="X16">
        <v>-10822.5</v>
      </c>
      <c r="Y16">
        <v>-27806</v>
      </c>
      <c r="Z16">
        <v>20</v>
      </c>
      <c r="AA16" s="1">
        <v>40088.816377314812</v>
      </c>
    </row>
    <row r="17" spans="1:27" x14ac:dyDescent="0.2">
      <c r="A17" t="s">
        <v>39</v>
      </c>
      <c r="B17" t="s">
        <v>37</v>
      </c>
      <c r="C17">
        <v>3.8199999999999998E-2</v>
      </c>
      <c r="D17">
        <v>0.11459999999999999</v>
      </c>
      <c r="E17">
        <v>9.9022000000000006</v>
      </c>
      <c r="F17">
        <v>12.3636</v>
      </c>
      <c r="G17">
        <v>7.8100000000000003E-2</v>
      </c>
      <c r="H17">
        <v>15.2712</v>
      </c>
      <c r="I17">
        <v>4.1999999999999997E-3</v>
      </c>
      <c r="J17">
        <v>1.5800000000000002E-2</v>
      </c>
      <c r="K17">
        <v>-4.0000000000000001E-3</v>
      </c>
      <c r="L17">
        <v>58.505600000000001</v>
      </c>
      <c r="M17">
        <v>0.1993</v>
      </c>
      <c r="Q17" s="2">
        <f>100*(L17/152.02*2)/((L17/152.02*2)+(E17/101.94*2))</f>
        <v>79.846657125582979</v>
      </c>
      <c r="R17">
        <v>96.669399999999996</v>
      </c>
      <c r="T17">
        <v>3.1699999999999999E-2</v>
      </c>
      <c r="U17">
        <v>6.5100000000000005E-2</v>
      </c>
      <c r="V17">
        <v>-8.8599999999999998E-2</v>
      </c>
      <c r="W17">
        <v>7.9799999999999996E-2</v>
      </c>
      <c r="X17">
        <v>-10822</v>
      </c>
      <c r="Y17">
        <v>-27835</v>
      </c>
      <c r="Z17">
        <v>20</v>
      </c>
      <c r="AA17" s="1">
        <v>40088.819016203706</v>
      </c>
    </row>
    <row r="18" spans="1:27" x14ac:dyDescent="0.2">
      <c r="AA18" s="1"/>
    </row>
    <row r="19" spans="1:27" x14ac:dyDescent="0.2">
      <c r="AA19" s="1"/>
    </row>
    <row r="20" spans="1:27" x14ac:dyDescent="0.2">
      <c r="A20" t="s">
        <v>40</v>
      </c>
      <c r="B20" t="s">
        <v>41</v>
      </c>
      <c r="C20">
        <v>66.186099999999996</v>
      </c>
      <c r="E20">
        <v>19.2957</v>
      </c>
      <c r="F20">
        <v>3.2300000000000002E-2</v>
      </c>
      <c r="H20">
        <v>-8.8999999999999999E-3</v>
      </c>
      <c r="I20">
        <v>2.5600000000000001E-2</v>
      </c>
      <c r="J20">
        <v>0.73460000000000003</v>
      </c>
      <c r="K20">
        <v>15.480499999999999</v>
      </c>
      <c r="P20" s="2">
        <f>100*(I20/56.08)/((I20/56.08)+(2*J20/61.982))</f>
        <v>1.8894369085078544</v>
      </c>
      <c r="R20">
        <v>101.75490000000001</v>
      </c>
      <c r="X20">
        <v>-8764</v>
      </c>
      <c r="Y20">
        <v>3166</v>
      </c>
      <c r="Z20">
        <v>52</v>
      </c>
      <c r="AA20" s="1">
        <v>40088.848391203705</v>
      </c>
    </row>
    <row r="21" spans="1:27" x14ac:dyDescent="0.2">
      <c r="AA21" s="1"/>
    </row>
    <row r="22" spans="1:27" x14ac:dyDescent="0.2">
      <c r="A22" t="s">
        <v>42</v>
      </c>
      <c r="B22" t="s">
        <v>43</v>
      </c>
      <c r="C22">
        <v>63.286700000000003</v>
      </c>
      <c r="E22">
        <v>24.895</v>
      </c>
      <c r="F22">
        <v>0.1139</v>
      </c>
      <c r="H22">
        <v>-2.9999999999999997E-4</v>
      </c>
      <c r="I22">
        <v>5.7244999999999999</v>
      </c>
      <c r="J22">
        <v>8.1903000000000006</v>
      </c>
      <c r="K22">
        <v>0.31730000000000003</v>
      </c>
      <c r="P22" s="2">
        <f>100*(I22/56.08)/((I22/56.08)+(2*J22/61.982))</f>
        <v>27.862793460987909</v>
      </c>
      <c r="R22">
        <v>102.5278</v>
      </c>
      <c r="X22">
        <v>-9524</v>
      </c>
      <c r="Y22">
        <v>3542</v>
      </c>
      <c r="Z22">
        <v>50</v>
      </c>
      <c r="AA22" s="1">
        <v>40088.85052083333</v>
      </c>
    </row>
    <row r="23" spans="1:27" x14ac:dyDescent="0.2">
      <c r="A23" t="s">
        <v>48</v>
      </c>
      <c r="B23" t="s">
        <v>49</v>
      </c>
      <c r="C23">
        <v>62.629100000000001</v>
      </c>
      <c r="E23">
        <v>25.094200000000001</v>
      </c>
      <c r="F23">
        <v>8.8800000000000004E-2</v>
      </c>
      <c r="H23">
        <v>2.3E-3</v>
      </c>
      <c r="I23">
        <v>5.7043999999999997</v>
      </c>
      <c r="J23">
        <v>7.9805000000000001</v>
      </c>
      <c r="K23">
        <v>0.35089999999999999</v>
      </c>
      <c r="P23" s="2">
        <f>100*(I23/56.08)/((I23/56.08)+(2*J23/61.982))</f>
        <v>28.315896328590881</v>
      </c>
      <c r="R23">
        <v>101.8503</v>
      </c>
      <c r="X23">
        <v>-13514</v>
      </c>
      <c r="Y23">
        <v>-1475</v>
      </c>
      <c r="Z23">
        <v>35</v>
      </c>
      <c r="AA23" s="1">
        <v>40088.858530092592</v>
      </c>
    </row>
    <row r="24" spans="1:27" x14ac:dyDescent="0.2">
      <c r="A24" t="s">
        <v>50</v>
      </c>
      <c r="B24" t="s">
        <v>51</v>
      </c>
      <c r="C24">
        <v>62.715800000000002</v>
      </c>
      <c r="E24">
        <v>24.884399999999999</v>
      </c>
      <c r="F24">
        <v>8.6400000000000005E-2</v>
      </c>
      <c r="H24">
        <v>5.9999999999999995E-4</v>
      </c>
      <c r="I24">
        <v>5.7449000000000003</v>
      </c>
      <c r="J24">
        <v>8.2515000000000001</v>
      </c>
      <c r="K24">
        <v>0.28589999999999999</v>
      </c>
      <c r="P24" s="2">
        <f>100*(I24/56.08)/((I24/56.08)+(2*J24/61.982))</f>
        <v>27.784730600020609</v>
      </c>
      <c r="R24">
        <v>101.96939999999999</v>
      </c>
      <c r="X24">
        <v>-15518</v>
      </c>
      <c r="Y24">
        <v>-785</v>
      </c>
      <c r="Z24">
        <v>28</v>
      </c>
      <c r="AA24" s="1">
        <v>40088.860694444447</v>
      </c>
    </row>
    <row r="25" spans="1:27" x14ac:dyDescent="0.2">
      <c r="A25" t="s">
        <v>60</v>
      </c>
      <c r="B25" t="s">
        <v>61</v>
      </c>
      <c r="C25">
        <v>63.725700000000003</v>
      </c>
      <c r="E25">
        <v>24.765000000000001</v>
      </c>
      <c r="F25">
        <v>0.1021</v>
      </c>
      <c r="H25">
        <v>-1.0800000000000001E-2</v>
      </c>
      <c r="I25">
        <v>5.4973000000000001</v>
      </c>
      <c r="J25">
        <v>8.2693999999999992</v>
      </c>
      <c r="K25">
        <v>0.19239999999999999</v>
      </c>
      <c r="P25" s="2">
        <f>100*(I25/56.08)/((I25/56.08)+(2*J25/61.982))</f>
        <v>26.866874999203517</v>
      </c>
      <c r="R25">
        <v>102.5519</v>
      </c>
      <c r="X25">
        <v>-18375</v>
      </c>
      <c r="Y25">
        <v>-92</v>
      </c>
      <c r="Z25">
        <v>26</v>
      </c>
      <c r="AA25" s="1">
        <v>40088.874618055554</v>
      </c>
    </row>
    <row r="26" spans="1:27" x14ac:dyDescent="0.2">
      <c r="AA26" s="1"/>
    </row>
    <row r="27" spans="1:27" x14ac:dyDescent="0.2">
      <c r="A27" t="s">
        <v>44</v>
      </c>
      <c r="B27" t="s">
        <v>45</v>
      </c>
      <c r="C27">
        <v>35.890500000000003</v>
      </c>
      <c r="D27">
        <v>2.3824000000000001</v>
      </c>
      <c r="E27">
        <v>15.118399999999999</v>
      </c>
      <c r="F27">
        <v>23.6889</v>
      </c>
      <c r="G27">
        <v>0.3216</v>
      </c>
      <c r="H27">
        <v>9.1056000000000008</v>
      </c>
      <c r="I27">
        <v>-6.7000000000000002E-3</v>
      </c>
      <c r="J27">
        <v>2.9700000000000001E-2</v>
      </c>
      <c r="K27">
        <v>9.6029999999999998</v>
      </c>
      <c r="L27">
        <v>3.49E-2</v>
      </c>
      <c r="M27">
        <v>6.2E-2</v>
      </c>
      <c r="O27" s="2">
        <f>100*(H27/40.32)/((H27/40.32)+(F27/71.85))</f>
        <v>40.651671895482963</v>
      </c>
      <c r="R27">
        <v>96.432699999999997</v>
      </c>
      <c r="T27">
        <v>-1.1599999999999999E-2</v>
      </c>
      <c r="U27">
        <v>1.11E-2</v>
      </c>
      <c r="V27">
        <v>0.18459999999999999</v>
      </c>
      <c r="W27">
        <v>-9.7999999999999997E-3</v>
      </c>
      <c r="X27">
        <v>-12608</v>
      </c>
      <c r="Y27">
        <v>-1584</v>
      </c>
      <c r="Z27">
        <v>29</v>
      </c>
      <c r="AA27" s="1">
        <v>40088.852673611109</v>
      </c>
    </row>
    <row r="28" spans="1:27" x14ac:dyDescent="0.2">
      <c r="A28" t="s">
        <v>46</v>
      </c>
      <c r="B28" t="s">
        <v>47</v>
      </c>
      <c r="C28">
        <v>35.492699999999999</v>
      </c>
      <c r="D28">
        <v>2.387</v>
      </c>
      <c r="E28">
        <v>14.4298</v>
      </c>
      <c r="F28">
        <v>23.809200000000001</v>
      </c>
      <c r="G28">
        <v>0.28820000000000001</v>
      </c>
      <c r="H28">
        <v>9.2909000000000006</v>
      </c>
      <c r="I28">
        <v>6.6E-3</v>
      </c>
      <c r="J28">
        <v>5.1200000000000002E-2</v>
      </c>
      <c r="K28">
        <v>9.8466000000000005</v>
      </c>
      <c r="L28">
        <v>4.2700000000000002E-2</v>
      </c>
      <c r="M28">
        <v>-8.9999999999999993E-3</v>
      </c>
      <c r="O28" s="2">
        <f>100*(H28/40.32)/((H28/40.32)+(F28/71.85))</f>
        <v>41.016008246354367</v>
      </c>
      <c r="R28">
        <v>95.934700000000007</v>
      </c>
      <c r="T28">
        <v>9.06E-2</v>
      </c>
      <c r="U28">
        <v>-3.2500000000000001E-2</v>
      </c>
      <c r="V28">
        <v>0.1464</v>
      </c>
      <c r="W28">
        <v>5.2900000000000003E-2</v>
      </c>
      <c r="X28">
        <v>-12944</v>
      </c>
      <c r="Y28">
        <v>-1739</v>
      </c>
      <c r="Z28">
        <v>28</v>
      </c>
      <c r="AA28" s="1">
        <v>40088.855578703704</v>
      </c>
    </row>
    <row r="29" spans="1:27" x14ac:dyDescent="0.2">
      <c r="A29" t="s">
        <v>52</v>
      </c>
      <c r="B29" t="s">
        <v>53</v>
      </c>
      <c r="C29">
        <v>36.168100000000003</v>
      </c>
      <c r="D29">
        <v>2.3914</v>
      </c>
      <c r="E29">
        <v>15.2828</v>
      </c>
      <c r="F29">
        <v>23.319500000000001</v>
      </c>
      <c r="G29">
        <v>0.26840000000000003</v>
      </c>
      <c r="H29">
        <v>9.2911999999999999</v>
      </c>
      <c r="I29">
        <v>1.1999999999999999E-3</v>
      </c>
      <c r="J29">
        <v>7.6499999999999999E-2</v>
      </c>
      <c r="K29">
        <v>9.6846999999999994</v>
      </c>
      <c r="L29">
        <v>6.7000000000000002E-3</v>
      </c>
      <c r="M29">
        <v>3.0499999999999999E-2</v>
      </c>
      <c r="O29" s="2">
        <f>100*(H29/40.32)/((H29/40.32)+(F29/71.85))</f>
        <v>41.520494373307734</v>
      </c>
      <c r="R29">
        <v>96.644999999999996</v>
      </c>
      <c r="T29">
        <v>3.4799999999999998E-2</v>
      </c>
      <c r="U29">
        <v>4.0000000000000002E-4</v>
      </c>
      <c r="V29">
        <v>8.6300000000000002E-2</v>
      </c>
      <c r="W29">
        <v>2.5999999999999999E-3</v>
      </c>
      <c r="X29">
        <v>-16841</v>
      </c>
      <c r="Y29">
        <v>-73</v>
      </c>
      <c r="Z29">
        <v>24</v>
      </c>
      <c r="AA29" s="1">
        <v>40088.862858796296</v>
      </c>
    </row>
    <row r="30" spans="1:27" x14ac:dyDescent="0.2">
      <c r="A30" t="s">
        <v>58</v>
      </c>
      <c r="B30" t="s">
        <v>59</v>
      </c>
      <c r="C30">
        <v>36.290999999999997</v>
      </c>
      <c r="D30">
        <v>3.3759000000000001</v>
      </c>
      <c r="E30">
        <v>14.3674</v>
      </c>
      <c r="F30">
        <v>23.442</v>
      </c>
      <c r="G30">
        <v>0.27389999999999998</v>
      </c>
      <c r="H30">
        <v>9.6448</v>
      </c>
      <c r="I30">
        <v>-2.0299999999999999E-2</v>
      </c>
      <c r="J30">
        <v>6.3500000000000001E-2</v>
      </c>
      <c r="K30">
        <v>9.6578999999999997</v>
      </c>
      <c r="L30">
        <v>3.3599999999999998E-2</v>
      </c>
      <c r="M30">
        <v>1.1000000000000001E-3</v>
      </c>
      <c r="O30" s="2">
        <f>100*(H30/40.32)/((H30/40.32)+(F30/71.85))</f>
        <v>42.302262577084029</v>
      </c>
      <c r="R30">
        <v>97.467799999999997</v>
      </c>
      <c r="T30">
        <v>2.6499999999999999E-2</v>
      </c>
      <c r="U30">
        <v>-2.1000000000000001E-2</v>
      </c>
      <c r="V30">
        <v>0.253</v>
      </c>
      <c r="W30">
        <v>3.73E-2</v>
      </c>
      <c r="X30">
        <v>-19392</v>
      </c>
      <c r="Y30">
        <v>443</v>
      </c>
      <c r="Z30">
        <v>16</v>
      </c>
      <c r="AA30" s="1">
        <v>40088.871678240743</v>
      </c>
    </row>
    <row r="31" spans="1:27" x14ac:dyDescent="0.2">
      <c r="AA31" s="1"/>
    </row>
    <row r="32" spans="1:27" x14ac:dyDescent="0.2">
      <c r="A32" t="s">
        <v>54</v>
      </c>
      <c r="B32" t="s">
        <v>55</v>
      </c>
      <c r="C32">
        <v>40.834800000000001</v>
      </c>
      <c r="D32">
        <v>1.9897</v>
      </c>
      <c r="E32">
        <v>10.9976</v>
      </c>
      <c r="F32">
        <v>22.221900000000002</v>
      </c>
      <c r="G32">
        <v>0.4304</v>
      </c>
      <c r="H32">
        <v>7.1062000000000003</v>
      </c>
      <c r="I32">
        <v>11.1967</v>
      </c>
      <c r="J32">
        <v>1.5208999999999999</v>
      </c>
      <c r="K32">
        <v>1.6565000000000001</v>
      </c>
      <c r="L32">
        <v>4.6100000000000002E-2</v>
      </c>
      <c r="M32">
        <v>3.3999999999999998E-3</v>
      </c>
      <c r="O32" s="2">
        <f>100*(H32/40.32)/((H32/40.32)+(F32/71.85))</f>
        <v>36.299749424463798</v>
      </c>
      <c r="R32">
        <v>98.173400000000001</v>
      </c>
      <c r="T32">
        <v>0.1013</v>
      </c>
      <c r="U32">
        <v>-5.1999999999999998E-3</v>
      </c>
      <c r="V32">
        <v>5.4999999999999997E-3</v>
      </c>
      <c r="W32">
        <v>6.2399999999999997E-2</v>
      </c>
      <c r="X32">
        <v>-18220</v>
      </c>
      <c r="Y32">
        <v>176</v>
      </c>
      <c r="Z32">
        <v>23</v>
      </c>
      <c r="AA32" s="1">
        <v>40088.86577546296</v>
      </c>
    </row>
    <row r="33" spans="1:27" x14ac:dyDescent="0.2">
      <c r="A33" t="s">
        <v>56</v>
      </c>
      <c r="B33" t="s">
        <v>57</v>
      </c>
      <c r="C33">
        <v>40.627099999999999</v>
      </c>
      <c r="D33">
        <v>1.5082</v>
      </c>
      <c r="E33">
        <v>10.738300000000001</v>
      </c>
      <c r="F33">
        <v>22.988900000000001</v>
      </c>
      <c r="G33">
        <v>0.42920000000000003</v>
      </c>
      <c r="H33">
        <v>7.0951000000000004</v>
      </c>
      <c r="I33">
        <v>11.3605</v>
      </c>
      <c r="J33">
        <v>1.3989</v>
      </c>
      <c r="K33">
        <v>1.6021000000000001</v>
      </c>
      <c r="L33">
        <v>2.9700000000000001E-2</v>
      </c>
      <c r="M33">
        <v>3.3999999999999998E-3</v>
      </c>
      <c r="O33" s="2">
        <f>100*(H33/40.32)/((H33/40.32)+(F33/71.85))</f>
        <v>35.483021733911983</v>
      </c>
      <c r="R33">
        <v>97.935400000000001</v>
      </c>
      <c r="T33">
        <v>0.1125</v>
      </c>
      <c r="U33">
        <v>3.2000000000000002E-3</v>
      </c>
      <c r="V33">
        <v>-7.6700000000000004E-2</v>
      </c>
      <c r="W33">
        <v>3.8600000000000002E-2</v>
      </c>
      <c r="X33">
        <v>-19272</v>
      </c>
      <c r="Y33">
        <v>1069</v>
      </c>
      <c r="Z33">
        <v>17</v>
      </c>
      <c r="AA33" s="1">
        <v>40088.868715277778</v>
      </c>
    </row>
    <row r="34" spans="1:27" x14ac:dyDescent="0.2">
      <c r="AA34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Central Science Lab, University of Tasmania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em-user</dc:creator>
  <cp:lastModifiedBy>Falloon</cp:lastModifiedBy>
  <dcterms:created xsi:type="dcterms:W3CDTF">2009-10-05T22:11:18Z</dcterms:created>
  <dcterms:modified xsi:type="dcterms:W3CDTF">2022-06-24T23:56:41Z</dcterms:modified>
</cp:coreProperties>
</file>