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s\P.52 McDonald Heard Islands\Kerguelen Zircons\"/>
    </mc:Choice>
  </mc:AlternateContent>
  <xr:revisionPtr revIDLastSave="0" documentId="13_ncr:40009_{EADA3360-4219-4CD9-88D8-E4067A2496A4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1" l="1"/>
  <c r="O34" i="1"/>
  <c r="P30" i="1"/>
  <c r="P31" i="1"/>
  <c r="P32" i="1"/>
  <c r="O27" i="1"/>
  <c r="O26" i="1"/>
  <c r="P29" i="1"/>
  <c r="O24" i="1"/>
  <c r="O23" i="1"/>
  <c r="Q21" i="1"/>
  <c r="O21" i="1"/>
  <c r="O16" i="1"/>
  <c r="O17" i="1"/>
  <c r="O15" i="1"/>
  <c r="P12" i="1"/>
  <c r="P13" i="1"/>
  <c r="Q8" i="1"/>
  <c r="Q9" i="1"/>
  <c r="O4" i="1"/>
  <c r="O5" i="1"/>
  <c r="Q7" i="1"/>
  <c r="P11" i="1"/>
  <c r="O3" i="1"/>
</calcChain>
</file>

<file path=xl/sharedStrings.xml><?xml version="1.0" encoding="utf-8"?>
<sst xmlns="http://schemas.openxmlformats.org/spreadsheetml/2006/main" count="75" uniqueCount="67">
  <si>
    <t>Oxide</t>
  </si>
  <si>
    <t>DataSet/Point</t>
  </si>
  <si>
    <t>MgO</t>
  </si>
  <si>
    <t>SiO2</t>
  </si>
  <si>
    <t>CaO</t>
  </si>
  <si>
    <t>Cr2O3</t>
  </si>
  <si>
    <t>MnO</t>
  </si>
  <si>
    <t>FeO</t>
  </si>
  <si>
    <t>NiO</t>
  </si>
  <si>
    <t>CuO</t>
  </si>
  <si>
    <t>Na2O</t>
  </si>
  <si>
    <t>Al2O3</t>
  </si>
  <si>
    <t>K2O</t>
  </si>
  <si>
    <t>ZnO</t>
  </si>
  <si>
    <t>TiO2</t>
  </si>
  <si>
    <t>SrO</t>
  </si>
  <si>
    <t>BaO</t>
  </si>
  <si>
    <t>V2O5</t>
  </si>
  <si>
    <t>Total</t>
  </si>
  <si>
    <t>X</t>
  </si>
  <si>
    <t>Y</t>
  </si>
  <si>
    <t>Z</t>
  </si>
  <si>
    <t>Comment</t>
  </si>
  <si>
    <t>Date</t>
  </si>
  <si>
    <t xml:space="preserve">1 / 1 . </t>
  </si>
  <si>
    <t>San Carlos Olivine</t>
  </si>
  <si>
    <t xml:space="preserve">1 / 2 . </t>
  </si>
  <si>
    <t xml:space="preserve">1 / 3 . </t>
  </si>
  <si>
    <t xml:space="preserve">2 / 1 . </t>
  </si>
  <si>
    <t>Chromite</t>
  </si>
  <si>
    <t xml:space="preserve">2 / 2 . </t>
  </si>
  <si>
    <t xml:space="preserve">2 / 3 . </t>
  </si>
  <si>
    <t xml:space="preserve">3 / 1 . </t>
  </si>
  <si>
    <t>LPL Plag</t>
  </si>
  <si>
    <t xml:space="preserve">3 / 2 . </t>
  </si>
  <si>
    <t xml:space="preserve">3 / 3 . </t>
  </si>
  <si>
    <t xml:space="preserve">4 / 1 . </t>
  </si>
  <si>
    <t>Delegate Cpx</t>
  </si>
  <si>
    <t xml:space="preserve">4 / 2 . </t>
  </si>
  <si>
    <t xml:space="preserve">4 / 3 . </t>
  </si>
  <si>
    <t xml:space="preserve">53 / 1 . </t>
  </si>
  <si>
    <t>263-3a TiMag 1</t>
  </si>
  <si>
    <t xml:space="preserve">54 / 1 . </t>
  </si>
  <si>
    <t>263-3a Cpx 2</t>
  </si>
  <si>
    <t xml:space="preserve">55 / 1 . </t>
  </si>
  <si>
    <t>263-3a Cpx 3</t>
  </si>
  <si>
    <t xml:space="preserve">56 / 1 . </t>
  </si>
  <si>
    <t>263-3a Phlogopite 1</t>
  </si>
  <si>
    <t xml:space="preserve">57 / 1 . </t>
  </si>
  <si>
    <t>263-3a Na Plag 1</t>
  </si>
  <si>
    <t xml:space="preserve">58 / 1 . </t>
  </si>
  <si>
    <t>263-3a Phlogopite 2</t>
  </si>
  <si>
    <t xml:space="preserve">59 / 1 . </t>
  </si>
  <si>
    <t>263-3a TiMag 2</t>
  </si>
  <si>
    <t xml:space="preserve">60 / 1 . </t>
  </si>
  <si>
    <t>263-3a Na Plag 2</t>
  </si>
  <si>
    <t xml:space="preserve">61 / 1 . </t>
  </si>
  <si>
    <t>263-3a Na Plag 3</t>
  </si>
  <si>
    <t xml:space="preserve">62 / 1 . </t>
  </si>
  <si>
    <t>263-3a Na Plag 4</t>
  </si>
  <si>
    <t xml:space="preserve">63 / 1 . </t>
  </si>
  <si>
    <t>263-3a gray poor polish 1</t>
  </si>
  <si>
    <t xml:space="preserve">64 / 1 . </t>
  </si>
  <si>
    <t>263-3a gray poor polish 2</t>
  </si>
  <si>
    <t>uncorr Mg#</t>
  </si>
  <si>
    <t>uncorr Ca#</t>
  </si>
  <si>
    <t>uncorr Cr#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</si>
</sst>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workbookViewId="0">
      <pane xSplit="2" ySplit="2" topLeftCell="C3" activePane="bottomRight" state="frozenSplit"/>
      <selection pane="topRight" activeCell="C1" sqref="C1"/>
      <selection pane="bottomLeft" activeCell="A2" sqref="A2"/>
      <selection pane="bottomRight" activeCell="A36" sqref="A36"/>
    </sheetView>
  </sheetViews>
  <sheetFormatPr defaultRowHeight="12.75" x14ac:dyDescent="0.2"/>
  <cols>
    <col min="2" max="2" width="24.5703125" customWidth="1"/>
    <col min="27" max="27" width="19.5703125" customWidth="1"/>
  </cols>
  <sheetData>
    <row r="1" spans="1:27" x14ac:dyDescent="0.2">
      <c r="A1" t="s">
        <v>0</v>
      </c>
    </row>
    <row r="2" spans="1:27" x14ac:dyDescent="0.2">
      <c r="A2" t="s">
        <v>1</v>
      </c>
      <c r="B2" t="s">
        <v>22</v>
      </c>
      <c r="C2" t="s">
        <v>3</v>
      </c>
      <c r="D2" t="s">
        <v>14</v>
      </c>
      <c r="E2" t="s">
        <v>11</v>
      </c>
      <c r="F2" t="s">
        <v>7</v>
      </c>
      <c r="G2" t="s">
        <v>6</v>
      </c>
      <c r="H2" t="s">
        <v>2</v>
      </c>
      <c r="I2" t="s">
        <v>4</v>
      </c>
      <c r="J2" t="s">
        <v>10</v>
      </c>
      <c r="K2" t="s">
        <v>12</v>
      </c>
      <c r="L2" t="s">
        <v>5</v>
      </c>
      <c r="M2" t="s">
        <v>8</v>
      </c>
      <c r="O2" s="2" t="s">
        <v>64</v>
      </c>
      <c r="P2" s="2" t="s">
        <v>65</v>
      </c>
      <c r="Q2" s="2" t="s">
        <v>66</v>
      </c>
      <c r="R2" t="s">
        <v>18</v>
      </c>
      <c r="S2" t="s">
        <v>9</v>
      </c>
      <c r="T2" t="s">
        <v>13</v>
      </c>
      <c r="U2" t="s">
        <v>15</v>
      </c>
      <c r="V2" t="s">
        <v>16</v>
      </c>
      <c r="W2" t="s">
        <v>17</v>
      </c>
      <c r="X2" t="s">
        <v>19</v>
      </c>
      <c r="Y2" t="s">
        <v>20</v>
      </c>
      <c r="Z2" t="s">
        <v>21</v>
      </c>
      <c r="AA2" t="s">
        <v>23</v>
      </c>
    </row>
    <row r="3" spans="1:27" x14ac:dyDescent="0.2">
      <c r="A3" t="s">
        <v>24</v>
      </c>
      <c r="B3" t="s">
        <v>25</v>
      </c>
      <c r="C3">
        <v>40.543300000000002</v>
      </c>
      <c r="F3">
        <v>9.5409000000000006</v>
      </c>
      <c r="G3">
        <v>0.1779</v>
      </c>
      <c r="H3">
        <v>48.973199999999999</v>
      </c>
      <c r="I3">
        <v>9.2399999999999996E-2</v>
      </c>
      <c r="L3">
        <v>3.2399999999999998E-2</v>
      </c>
      <c r="M3">
        <v>0.36370000000000002</v>
      </c>
      <c r="O3" s="2">
        <f>100*(H3/40.32)/((H3/40.32)+(F3/71.85))</f>
        <v>90.144803075267731</v>
      </c>
      <c r="R3">
        <v>99.723799999999997</v>
      </c>
      <c r="S3">
        <v>0</v>
      </c>
      <c r="X3">
        <v>11181</v>
      </c>
      <c r="Y3">
        <v>24632</v>
      </c>
      <c r="Z3">
        <v>116</v>
      </c>
      <c r="AA3" s="1">
        <v>40095.72519675926</v>
      </c>
    </row>
    <row r="4" spans="1:27" x14ac:dyDescent="0.2">
      <c r="A4" t="s">
        <v>26</v>
      </c>
      <c r="B4" t="s">
        <v>25</v>
      </c>
      <c r="C4">
        <v>40.327599999999997</v>
      </c>
      <c r="F4">
        <v>9.5795999999999992</v>
      </c>
      <c r="G4">
        <v>0.18779999999999999</v>
      </c>
      <c r="H4">
        <v>48.826999999999998</v>
      </c>
      <c r="I4">
        <v>9.1499999999999998E-2</v>
      </c>
      <c r="L4">
        <v>2.5399999999999999E-2</v>
      </c>
      <c r="M4">
        <v>0.39329999999999998</v>
      </c>
      <c r="O4" s="2">
        <f>100*(H4/40.32)/((H4/40.32)+(F4/71.85))</f>
        <v>90.082102845176735</v>
      </c>
      <c r="R4">
        <v>99.4435</v>
      </c>
      <c r="S4">
        <v>1.12E-2</v>
      </c>
      <c r="X4">
        <v>11180</v>
      </c>
      <c r="Y4">
        <v>24692</v>
      </c>
      <c r="Z4">
        <v>116</v>
      </c>
      <c r="AA4" s="1">
        <v>40095.728206018517</v>
      </c>
    </row>
    <row r="5" spans="1:27" x14ac:dyDescent="0.2">
      <c r="A5" t="s">
        <v>27</v>
      </c>
      <c r="B5" t="s">
        <v>25</v>
      </c>
      <c r="C5">
        <v>40.504600000000003</v>
      </c>
      <c r="F5">
        <v>9.6205999999999996</v>
      </c>
      <c r="G5">
        <v>0.1701</v>
      </c>
      <c r="H5">
        <v>48.904899999999998</v>
      </c>
      <c r="I5">
        <v>9.3100000000000002E-2</v>
      </c>
      <c r="L5">
        <v>1.47E-2</v>
      </c>
      <c r="M5">
        <v>0.37530000000000002</v>
      </c>
      <c r="O5" s="2">
        <f>100*(H5/40.32)/((H5/40.32)+(F5/71.85))</f>
        <v>90.058163422785341</v>
      </c>
      <c r="R5">
        <v>99.683400000000006</v>
      </c>
      <c r="S5">
        <v>-1.6000000000000001E-3</v>
      </c>
      <c r="X5">
        <v>11179</v>
      </c>
      <c r="Y5">
        <v>24752</v>
      </c>
      <c r="Z5">
        <v>116</v>
      </c>
      <c r="AA5" s="1">
        <v>40095.731064814812</v>
      </c>
    </row>
    <row r="6" spans="1:27" x14ac:dyDescent="0.2">
      <c r="O6" s="2"/>
      <c r="AA6" s="1"/>
    </row>
    <row r="7" spans="1:27" x14ac:dyDescent="0.2">
      <c r="A7" t="s">
        <v>28</v>
      </c>
      <c r="B7" t="s">
        <v>29</v>
      </c>
      <c r="C7">
        <v>3.8100000000000002E-2</v>
      </c>
      <c r="D7">
        <v>0.11</v>
      </c>
      <c r="E7">
        <v>10.024699999999999</v>
      </c>
      <c r="F7">
        <v>12.2624</v>
      </c>
      <c r="G7">
        <v>0.1371</v>
      </c>
      <c r="H7">
        <v>14.805</v>
      </c>
      <c r="I7">
        <v>1.38E-2</v>
      </c>
      <c r="J7">
        <v>2.46E-2</v>
      </c>
      <c r="K7">
        <v>5.4000000000000003E-3</v>
      </c>
      <c r="L7">
        <v>57.277000000000001</v>
      </c>
      <c r="M7">
        <v>0.19639999999999999</v>
      </c>
      <c r="Q7" s="2">
        <f>100*(L7/152.02*2)/((L7/152.02*2)+(E7/101.94*2))</f>
        <v>79.301887423823914</v>
      </c>
      <c r="R7">
        <v>95.121099999999998</v>
      </c>
      <c r="T7">
        <v>4.7500000000000001E-2</v>
      </c>
      <c r="U7">
        <v>2.7699999999999999E-2</v>
      </c>
      <c r="V7">
        <v>-3.5499999999999997E-2</v>
      </c>
      <c r="W7">
        <v>0.15140000000000001</v>
      </c>
      <c r="X7">
        <v>10763</v>
      </c>
      <c r="Y7">
        <v>27675</v>
      </c>
      <c r="Z7">
        <v>115</v>
      </c>
      <c r="AA7" s="1">
        <v>40095.734050925923</v>
      </c>
    </row>
    <row r="8" spans="1:27" x14ac:dyDescent="0.2">
      <c r="A8" t="s">
        <v>30</v>
      </c>
      <c r="B8" t="s">
        <v>29</v>
      </c>
      <c r="C8">
        <v>3.4500000000000003E-2</v>
      </c>
      <c r="D8">
        <v>0.10539999999999999</v>
      </c>
      <c r="E8">
        <v>9.7386999999999997</v>
      </c>
      <c r="F8">
        <v>12.3659</v>
      </c>
      <c r="G8">
        <v>0.1673</v>
      </c>
      <c r="H8">
        <v>14.8325</v>
      </c>
      <c r="I8">
        <v>1.6799999999999999E-2</v>
      </c>
      <c r="J8">
        <v>1.1999999999999999E-3</v>
      </c>
      <c r="K8">
        <v>-9.5999999999999992E-3</v>
      </c>
      <c r="L8">
        <v>57.062600000000003</v>
      </c>
      <c r="M8">
        <v>9.7699999999999995E-2</v>
      </c>
      <c r="Q8" s="2">
        <f>100*(L8/152.02*2)/((L8/152.02*2)+(E8/101.94*2))</f>
        <v>79.712372361060659</v>
      </c>
      <c r="R8">
        <v>94.602599999999995</v>
      </c>
      <c r="T8">
        <v>5.67E-2</v>
      </c>
      <c r="U8">
        <v>3.6299999999999999E-2</v>
      </c>
      <c r="V8">
        <v>-6.2799999999999995E-2</v>
      </c>
      <c r="W8">
        <v>8.7099999999999997E-2</v>
      </c>
      <c r="X8">
        <v>10760.5</v>
      </c>
      <c r="Y8">
        <v>27712</v>
      </c>
      <c r="Z8">
        <v>115</v>
      </c>
      <c r="AA8" s="1">
        <v>40095.737256944441</v>
      </c>
    </row>
    <row r="9" spans="1:27" x14ac:dyDescent="0.2">
      <c r="A9" t="s">
        <v>31</v>
      </c>
      <c r="B9" t="s">
        <v>29</v>
      </c>
      <c r="C9">
        <v>1.43E-2</v>
      </c>
      <c r="D9">
        <v>0.1195</v>
      </c>
      <c r="E9">
        <v>9.9395000000000007</v>
      </c>
      <c r="F9">
        <v>12.3567</v>
      </c>
      <c r="G9">
        <v>0.12920000000000001</v>
      </c>
      <c r="H9">
        <v>14.696300000000001</v>
      </c>
      <c r="I9">
        <v>8.8000000000000005E-3</v>
      </c>
      <c r="J9">
        <v>8.2000000000000007E-3</v>
      </c>
      <c r="K9">
        <v>-3.5000000000000001E-3</v>
      </c>
      <c r="L9">
        <v>57.361600000000003</v>
      </c>
      <c r="M9">
        <v>0.124</v>
      </c>
      <c r="Q9" s="2">
        <f>100*(L9/152.02*2)/((L9/152.02*2)+(E9/101.94*2))</f>
        <v>79.465730395865663</v>
      </c>
      <c r="R9">
        <v>94.914100000000005</v>
      </c>
      <c r="T9">
        <v>-1.0699999999999999E-2</v>
      </c>
      <c r="U9">
        <v>5.3499999999999999E-2</v>
      </c>
      <c r="V9">
        <v>1.6999999999999999E-3</v>
      </c>
      <c r="W9">
        <v>0.1009</v>
      </c>
      <c r="X9">
        <v>10758</v>
      </c>
      <c r="Y9">
        <v>27749</v>
      </c>
      <c r="Z9">
        <v>115</v>
      </c>
      <c r="AA9" s="1">
        <v>40095.740312499998</v>
      </c>
    </row>
    <row r="10" spans="1:27" x14ac:dyDescent="0.2">
      <c r="Q10" s="2"/>
      <c r="AA10" s="1"/>
    </row>
    <row r="11" spans="1:27" x14ac:dyDescent="0.2">
      <c r="A11" t="s">
        <v>32</v>
      </c>
      <c r="B11" t="s">
        <v>33</v>
      </c>
      <c r="C11">
        <v>49.921199999999999</v>
      </c>
      <c r="E11">
        <v>30.525400000000001</v>
      </c>
      <c r="F11">
        <v>0.372</v>
      </c>
      <c r="H11">
        <v>0.1384</v>
      </c>
      <c r="I11">
        <v>13.477499999999999</v>
      </c>
      <c r="J11">
        <v>3.4426999999999999</v>
      </c>
      <c r="K11">
        <v>0.1216</v>
      </c>
      <c r="P11" s="2">
        <f>100*(I11/56.08)/((I11/56.08)+(2*J11/61.982))</f>
        <v>68.388488644270126</v>
      </c>
      <c r="R11">
        <v>97.998800000000003</v>
      </c>
      <c r="X11">
        <v>10184</v>
      </c>
      <c r="Y11">
        <v>31786</v>
      </c>
      <c r="Z11">
        <v>111</v>
      </c>
      <c r="AA11" s="1">
        <v>40095.743495370371</v>
      </c>
    </row>
    <row r="12" spans="1:27" x14ac:dyDescent="0.2">
      <c r="A12" t="s">
        <v>34</v>
      </c>
      <c r="B12" t="s">
        <v>33</v>
      </c>
      <c r="C12">
        <v>49.829500000000003</v>
      </c>
      <c r="E12">
        <v>30.388200000000001</v>
      </c>
      <c r="F12">
        <v>0.40849999999999997</v>
      </c>
      <c r="H12">
        <v>0.1071</v>
      </c>
      <c r="I12">
        <v>13.654999999999999</v>
      </c>
      <c r="J12">
        <v>3.4449999999999998</v>
      </c>
      <c r="K12">
        <v>0.1179</v>
      </c>
      <c r="P12" s="2">
        <f>100*(I12/56.08)/((I12/56.08)+(2*J12/61.982))</f>
        <v>68.65629654790969</v>
      </c>
      <c r="R12">
        <v>97.9512</v>
      </c>
      <c r="X12">
        <v>10181.5</v>
      </c>
      <c r="Y12">
        <v>31830</v>
      </c>
      <c r="Z12">
        <v>111</v>
      </c>
      <c r="AA12" s="1">
        <v>40095.745752314811</v>
      </c>
    </row>
    <row r="13" spans="1:27" x14ac:dyDescent="0.2">
      <c r="A13" t="s">
        <v>35</v>
      </c>
      <c r="B13" t="s">
        <v>33</v>
      </c>
      <c r="C13">
        <v>50.492899999999999</v>
      </c>
      <c r="E13">
        <v>30.2775</v>
      </c>
      <c r="F13">
        <v>0.41470000000000001</v>
      </c>
      <c r="H13">
        <v>0.1492</v>
      </c>
      <c r="I13">
        <v>13.571300000000001</v>
      </c>
      <c r="J13">
        <v>3.5621999999999998</v>
      </c>
      <c r="K13">
        <v>0.1105</v>
      </c>
      <c r="P13" s="2">
        <f>100*(I13/56.08)/((I13/56.08)+(2*J13/61.982))</f>
        <v>67.797834090722205</v>
      </c>
      <c r="R13">
        <v>98.578400000000002</v>
      </c>
      <c r="X13">
        <v>10179</v>
      </c>
      <c r="Y13">
        <v>31874</v>
      </c>
      <c r="Z13">
        <v>111</v>
      </c>
      <c r="AA13" s="1">
        <v>40095.747881944444</v>
      </c>
    </row>
    <row r="14" spans="1:27" x14ac:dyDescent="0.2">
      <c r="P14" s="2"/>
      <c r="AA14" s="1"/>
    </row>
    <row r="15" spans="1:27" x14ac:dyDescent="0.2">
      <c r="A15" t="s">
        <v>36</v>
      </c>
      <c r="B15" t="s">
        <v>37</v>
      </c>
      <c r="C15">
        <v>49.884700000000002</v>
      </c>
      <c r="D15">
        <v>0.49490000000000001</v>
      </c>
      <c r="E15">
        <v>5.2743000000000002</v>
      </c>
      <c r="F15">
        <v>3.6029</v>
      </c>
      <c r="G15">
        <v>8.2100000000000006E-2</v>
      </c>
      <c r="H15">
        <v>15.0199</v>
      </c>
      <c r="I15">
        <v>19.523599999999998</v>
      </c>
      <c r="J15">
        <v>0.87960000000000005</v>
      </c>
      <c r="K15">
        <v>-8.9999999999999998E-4</v>
      </c>
      <c r="L15">
        <v>0.70789999999999997</v>
      </c>
      <c r="M15">
        <v>6.1100000000000002E-2</v>
      </c>
      <c r="O15" s="2">
        <f>100*(H15/40.32)/((H15/40.32)+(F15/71.85))</f>
        <v>88.135973120109625</v>
      </c>
      <c r="R15">
        <v>95.531000000000006</v>
      </c>
      <c r="X15">
        <v>14678</v>
      </c>
      <c r="Y15">
        <v>31420</v>
      </c>
      <c r="Z15">
        <v>108</v>
      </c>
      <c r="AA15" s="1">
        <v>40095.750138888892</v>
      </c>
    </row>
    <row r="16" spans="1:27" x14ac:dyDescent="0.2">
      <c r="A16" t="s">
        <v>38</v>
      </c>
      <c r="B16" t="s">
        <v>37</v>
      </c>
      <c r="C16">
        <v>49.7943</v>
      </c>
      <c r="D16">
        <v>0.50080000000000002</v>
      </c>
      <c r="E16">
        <v>5.2526999999999999</v>
      </c>
      <c r="F16">
        <v>3.5861000000000001</v>
      </c>
      <c r="G16">
        <v>0.1074</v>
      </c>
      <c r="H16">
        <v>15.0603</v>
      </c>
      <c r="I16">
        <v>19.883099999999999</v>
      </c>
      <c r="J16">
        <v>0.80310000000000004</v>
      </c>
      <c r="K16">
        <v>5.1999999999999998E-3</v>
      </c>
      <c r="L16">
        <v>0.75180000000000002</v>
      </c>
      <c r="M16">
        <v>5.5199999999999999E-2</v>
      </c>
      <c r="O16" s="2">
        <f>100*(H16/40.32)/((H16/40.32)+(F16/71.85))</f>
        <v>88.212716713029948</v>
      </c>
      <c r="R16">
        <v>95.8001</v>
      </c>
      <c r="X16">
        <v>14683.5</v>
      </c>
      <c r="Y16">
        <v>31397.5</v>
      </c>
      <c r="Z16">
        <v>108</v>
      </c>
      <c r="AA16" s="1">
        <v>40095.752870370372</v>
      </c>
    </row>
    <row r="17" spans="1:27" x14ac:dyDescent="0.2">
      <c r="A17" t="s">
        <v>39</v>
      </c>
      <c r="B17" t="s">
        <v>37</v>
      </c>
      <c r="C17">
        <v>49.904299999999999</v>
      </c>
      <c r="D17">
        <v>0.49030000000000001</v>
      </c>
      <c r="E17">
        <v>5.2755000000000001</v>
      </c>
      <c r="F17">
        <v>3.6728000000000001</v>
      </c>
      <c r="G17">
        <v>0.1094</v>
      </c>
      <c r="H17">
        <v>15.0473</v>
      </c>
      <c r="I17">
        <v>19.751200000000001</v>
      </c>
      <c r="J17">
        <v>0.80720000000000003</v>
      </c>
      <c r="K17">
        <v>3.8999999999999998E-3</v>
      </c>
      <c r="L17">
        <v>0.68230000000000002</v>
      </c>
      <c r="M17">
        <v>3.15E-2</v>
      </c>
      <c r="O17" s="2">
        <f>100*(H17/40.32)/((H17/40.32)+(F17/71.85))</f>
        <v>87.952897574287292</v>
      </c>
      <c r="R17">
        <v>95.775599999999997</v>
      </c>
      <c r="X17">
        <v>14689</v>
      </c>
      <c r="Y17">
        <v>31375</v>
      </c>
      <c r="Z17">
        <v>108</v>
      </c>
      <c r="AA17" s="1">
        <v>40095.755474537036</v>
      </c>
    </row>
    <row r="18" spans="1:27" x14ac:dyDescent="0.2">
      <c r="O18" s="2"/>
      <c r="AA18" s="1"/>
    </row>
    <row r="19" spans="1:27" x14ac:dyDescent="0.2">
      <c r="A19" t="s">
        <v>52</v>
      </c>
      <c r="B19" t="s">
        <v>53</v>
      </c>
      <c r="C19">
        <v>0.25629999999999997</v>
      </c>
      <c r="D19">
        <v>1.6999999999999999E-3</v>
      </c>
      <c r="E19">
        <v>-1.0699999999999999E-2</v>
      </c>
      <c r="F19">
        <v>0.37580000000000002</v>
      </c>
      <c r="G19">
        <v>1.8499999999999999E-2</v>
      </c>
      <c r="H19">
        <v>0.27600000000000002</v>
      </c>
      <c r="I19">
        <v>54.387599999999999</v>
      </c>
      <c r="J19">
        <v>2.52E-2</v>
      </c>
      <c r="K19">
        <v>4.0000000000000001E-3</v>
      </c>
      <c r="L19">
        <v>-4.1999999999999997E-3</v>
      </c>
      <c r="M19">
        <v>-3.56E-2</v>
      </c>
      <c r="R19">
        <v>55.792900000000003</v>
      </c>
      <c r="T19">
        <v>-1.7299999999999999E-2</v>
      </c>
      <c r="U19">
        <v>0.17330000000000001</v>
      </c>
      <c r="V19">
        <v>0.22750000000000001</v>
      </c>
      <c r="W19">
        <v>4.7100000000000003E-2</v>
      </c>
      <c r="X19">
        <v>-9903</v>
      </c>
      <c r="Y19">
        <v>-6335</v>
      </c>
      <c r="Z19">
        <v>49</v>
      </c>
      <c r="AA19" s="1">
        <v>40095.922233796293</v>
      </c>
    </row>
    <row r="20" spans="1:27" x14ac:dyDescent="0.2">
      <c r="AA20" s="1"/>
    </row>
    <row r="21" spans="1:27" x14ac:dyDescent="0.2">
      <c r="A21" t="s">
        <v>40</v>
      </c>
      <c r="B21" t="s">
        <v>41</v>
      </c>
      <c r="C21">
        <v>1.18E-2</v>
      </c>
      <c r="D21">
        <v>49.837499999999999</v>
      </c>
      <c r="E21">
        <v>5.9799999999999999E-2</v>
      </c>
      <c r="F21">
        <v>46.727499999999999</v>
      </c>
      <c r="G21">
        <v>0.91039999999999999</v>
      </c>
      <c r="H21">
        <v>1.9972000000000001</v>
      </c>
      <c r="I21">
        <v>1.5699999999999999E-2</v>
      </c>
      <c r="J21">
        <v>1.2999999999999999E-2</v>
      </c>
      <c r="K21">
        <v>1.0699999999999999E-2</v>
      </c>
      <c r="L21">
        <v>1.5900000000000001E-2</v>
      </c>
      <c r="M21">
        <v>4.7399999999999998E-2</v>
      </c>
      <c r="O21" s="2">
        <f t="shared" ref="O21:O27" si="0">100*(H21/40.32)/((H21/40.32)+(F21/71.85))</f>
        <v>7.0774434832884792</v>
      </c>
      <c r="Q21" s="2">
        <f>100*(L21/152.02*2)/((L21/152.02*2)+(E21/101.94*2))</f>
        <v>15.131629679184572</v>
      </c>
      <c r="R21">
        <v>100.274</v>
      </c>
      <c r="T21">
        <v>7.4800000000000005E-2</v>
      </c>
      <c r="U21">
        <v>7.6E-3</v>
      </c>
      <c r="V21">
        <v>0.33850000000000002</v>
      </c>
      <c r="W21">
        <v>0.20619999999999999</v>
      </c>
      <c r="X21">
        <v>-9745</v>
      </c>
      <c r="Y21">
        <v>-5658</v>
      </c>
      <c r="Z21">
        <v>52</v>
      </c>
      <c r="AA21" s="1">
        <v>40095.904131944444</v>
      </c>
    </row>
    <row r="22" spans="1:27" x14ac:dyDescent="0.2">
      <c r="O22" s="2"/>
      <c r="Q22" s="2"/>
      <c r="AA22" s="1"/>
    </row>
    <row r="23" spans="1:27" x14ac:dyDescent="0.2">
      <c r="A23" t="s">
        <v>42</v>
      </c>
      <c r="B23" t="s">
        <v>43</v>
      </c>
      <c r="C23">
        <v>52.725299999999997</v>
      </c>
      <c r="D23">
        <v>0.31830000000000003</v>
      </c>
      <c r="E23">
        <v>0.53149999999999997</v>
      </c>
      <c r="F23">
        <v>11.0838</v>
      </c>
      <c r="G23">
        <v>0.40189999999999998</v>
      </c>
      <c r="H23">
        <v>12.8795</v>
      </c>
      <c r="I23">
        <v>20.9452</v>
      </c>
      <c r="J23">
        <v>0.60270000000000001</v>
      </c>
      <c r="K23">
        <v>-4.4000000000000003E-3</v>
      </c>
      <c r="L23">
        <v>4.1599999999999998E-2</v>
      </c>
      <c r="M23">
        <v>-3.0000000000000001E-3</v>
      </c>
      <c r="O23" s="2">
        <f t="shared" si="0"/>
        <v>67.434104610696565</v>
      </c>
      <c r="R23">
        <v>99.529799999999994</v>
      </c>
      <c r="X23">
        <v>-9290</v>
      </c>
      <c r="Y23">
        <v>-5864</v>
      </c>
      <c r="Z23">
        <v>53</v>
      </c>
      <c r="AA23" s="1">
        <v>40095.907453703701</v>
      </c>
    </row>
    <row r="24" spans="1:27" x14ac:dyDescent="0.2">
      <c r="A24" t="s">
        <v>44</v>
      </c>
      <c r="B24" t="s">
        <v>45</v>
      </c>
      <c r="C24">
        <v>49.500799999999998</v>
      </c>
      <c r="D24">
        <v>2.0779000000000001</v>
      </c>
      <c r="E24">
        <v>4.3106999999999998</v>
      </c>
      <c r="F24">
        <v>7.4288999999999996</v>
      </c>
      <c r="G24">
        <v>0.15870000000000001</v>
      </c>
      <c r="H24">
        <v>13.9352</v>
      </c>
      <c r="I24">
        <v>21.978899999999999</v>
      </c>
      <c r="J24">
        <v>0.38690000000000002</v>
      </c>
      <c r="K24">
        <v>2.3E-3</v>
      </c>
      <c r="L24">
        <v>7.3200000000000001E-2</v>
      </c>
      <c r="M24">
        <v>5.4999999999999997E-3</v>
      </c>
      <c r="O24" s="2">
        <f t="shared" si="0"/>
        <v>76.972750651362816</v>
      </c>
      <c r="R24">
        <v>99.858999999999995</v>
      </c>
      <c r="X24">
        <v>-8888</v>
      </c>
      <c r="Y24">
        <v>-5417</v>
      </c>
      <c r="Z24">
        <v>61</v>
      </c>
      <c r="AA24" s="1">
        <v>40095.910358796296</v>
      </c>
    </row>
    <row r="25" spans="1:27" x14ac:dyDescent="0.2">
      <c r="O25" s="2"/>
      <c r="AA25" s="1"/>
    </row>
    <row r="26" spans="1:27" x14ac:dyDescent="0.2">
      <c r="A26" t="s">
        <v>46</v>
      </c>
      <c r="B26" t="s">
        <v>47</v>
      </c>
      <c r="C26">
        <v>36.245399999999997</v>
      </c>
      <c r="D26">
        <v>7.5362</v>
      </c>
      <c r="E26">
        <v>14.1853</v>
      </c>
      <c r="F26">
        <v>16.664999999999999</v>
      </c>
      <c r="G26">
        <v>0.1061</v>
      </c>
      <c r="H26">
        <v>12.8992</v>
      </c>
      <c r="I26">
        <v>4.7999999999999996E-3</v>
      </c>
      <c r="J26">
        <v>0.67149999999999999</v>
      </c>
      <c r="K26">
        <v>8.7893000000000008</v>
      </c>
      <c r="L26">
        <v>6.7000000000000002E-3</v>
      </c>
      <c r="M26">
        <v>5.57E-2</v>
      </c>
      <c r="O26" s="2">
        <f t="shared" si="0"/>
        <v>57.971110655419011</v>
      </c>
      <c r="R26">
        <v>97.954999999999998</v>
      </c>
      <c r="T26">
        <v>4.1700000000000001E-2</v>
      </c>
      <c r="U26">
        <v>1.01E-2</v>
      </c>
      <c r="V26">
        <v>0.66439999999999999</v>
      </c>
      <c r="W26">
        <v>7.3599999999999999E-2</v>
      </c>
      <c r="X26">
        <v>-10797</v>
      </c>
      <c r="Y26">
        <v>-6139</v>
      </c>
      <c r="Z26">
        <v>49</v>
      </c>
      <c r="AA26" s="1">
        <v>40095.913275462961</v>
      </c>
    </row>
    <row r="27" spans="1:27" x14ac:dyDescent="0.2">
      <c r="A27" t="s">
        <v>50</v>
      </c>
      <c r="B27" t="s">
        <v>51</v>
      </c>
      <c r="C27">
        <v>35.497900000000001</v>
      </c>
      <c r="D27">
        <v>7.5319000000000003</v>
      </c>
      <c r="E27">
        <v>14.286</v>
      </c>
      <c r="F27">
        <v>17.408000000000001</v>
      </c>
      <c r="G27">
        <v>0.11799999999999999</v>
      </c>
      <c r="H27">
        <v>12.2582</v>
      </c>
      <c r="I27">
        <v>1.23E-2</v>
      </c>
      <c r="J27">
        <v>0.65100000000000002</v>
      </c>
      <c r="K27">
        <v>8.5616000000000003</v>
      </c>
      <c r="L27">
        <v>5.2999999999999999E-2</v>
      </c>
      <c r="M27">
        <v>4.24E-2</v>
      </c>
      <c r="O27" s="2">
        <f t="shared" si="0"/>
        <v>55.650712037426167</v>
      </c>
      <c r="R27">
        <v>97.997100000000003</v>
      </c>
      <c r="T27">
        <v>-1.2800000000000001E-2</v>
      </c>
      <c r="U27">
        <v>9.5999999999999992E-3</v>
      </c>
      <c r="V27">
        <v>1.4371</v>
      </c>
      <c r="W27">
        <v>0.13</v>
      </c>
      <c r="X27">
        <v>-9973</v>
      </c>
      <c r="Y27">
        <v>-6204</v>
      </c>
      <c r="Z27">
        <v>47</v>
      </c>
      <c r="AA27" s="1">
        <v>40095.918958333335</v>
      </c>
    </row>
    <row r="28" spans="1:27" x14ac:dyDescent="0.2">
      <c r="AA28" s="1"/>
    </row>
    <row r="29" spans="1:27" x14ac:dyDescent="0.2">
      <c r="A29" t="s">
        <v>48</v>
      </c>
      <c r="B29" t="s">
        <v>49</v>
      </c>
      <c r="C29">
        <v>70.874700000000004</v>
      </c>
      <c r="E29">
        <v>22.680299999999999</v>
      </c>
      <c r="F29">
        <v>0.21909999999999999</v>
      </c>
      <c r="H29">
        <v>-4.7999999999999996E-3</v>
      </c>
      <c r="I29">
        <v>1.7517</v>
      </c>
      <c r="J29">
        <v>10.0412</v>
      </c>
      <c r="K29">
        <v>0.24110000000000001</v>
      </c>
      <c r="P29" s="2">
        <f>100*(I29/56.08)/((I29/56.08)+(2*J29/61.982))</f>
        <v>8.7928669606625878</v>
      </c>
      <c r="R29">
        <v>105.8081</v>
      </c>
      <c r="X29">
        <v>-10849</v>
      </c>
      <c r="Y29">
        <v>-5870</v>
      </c>
      <c r="Z29">
        <v>47</v>
      </c>
      <c r="AA29" s="1">
        <v>40095.916574074072</v>
      </c>
    </row>
    <row r="30" spans="1:27" x14ac:dyDescent="0.2">
      <c r="A30" t="s">
        <v>54</v>
      </c>
      <c r="B30" t="s">
        <v>55</v>
      </c>
      <c r="C30">
        <v>71.555199999999999</v>
      </c>
      <c r="E30">
        <v>22.98</v>
      </c>
      <c r="F30">
        <v>0.12740000000000001</v>
      </c>
      <c r="H30">
        <v>-1.1000000000000001E-3</v>
      </c>
      <c r="I30">
        <v>1.4333</v>
      </c>
      <c r="J30">
        <v>10.1797</v>
      </c>
      <c r="K30">
        <v>0.31890000000000002</v>
      </c>
      <c r="P30" s="2">
        <f>100*(I30/56.08)/((I30/56.08)+(2*J30/61.982))</f>
        <v>7.2191806576248245</v>
      </c>
      <c r="R30">
        <v>106.59439999999999</v>
      </c>
      <c r="X30">
        <v>-9637</v>
      </c>
      <c r="Y30">
        <v>-6216</v>
      </c>
      <c r="Z30">
        <v>54</v>
      </c>
      <c r="AA30" s="1">
        <v>40095.925543981481</v>
      </c>
    </row>
    <row r="31" spans="1:27" x14ac:dyDescent="0.2">
      <c r="A31" t="s">
        <v>56</v>
      </c>
      <c r="B31" t="s">
        <v>57</v>
      </c>
      <c r="C31">
        <v>71.082700000000003</v>
      </c>
      <c r="E31">
        <v>22.5974</v>
      </c>
      <c r="F31">
        <v>3.8300000000000001E-2</v>
      </c>
      <c r="H31">
        <v>0.18</v>
      </c>
      <c r="I31">
        <v>0.70630000000000004</v>
      </c>
      <c r="J31">
        <v>10.3132</v>
      </c>
      <c r="K31">
        <v>0.38269999999999998</v>
      </c>
      <c r="P31" s="2">
        <f>100*(I31/56.08)/((I31/56.08)+(2*J31/61.982))</f>
        <v>3.6466183479782091</v>
      </c>
      <c r="R31">
        <v>105.3005</v>
      </c>
      <c r="X31">
        <v>-9116</v>
      </c>
      <c r="Y31">
        <v>-5192</v>
      </c>
      <c r="Z31">
        <v>58</v>
      </c>
      <c r="AA31" s="1">
        <v>40095.927939814814</v>
      </c>
    </row>
    <row r="32" spans="1:27" x14ac:dyDescent="0.2">
      <c r="A32" t="s">
        <v>58</v>
      </c>
      <c r="B32" t="s">
        <v>59</v>
      </c>
      <c r="C32">
        <v>71.286299999999997</v>
      </c>
      <c r="E32">
        <v>22.258199999999999</v>
      </c>
      <c r="F32">
        <v>9.7199999999999995E-2</v>
      </c>
      <c r="H32">
        <v>4.1599999999999998E-2</v>
      </c>
      <c r="I32">
        <v>0.99929999999999997</v>
      </c>
      <c r="J32">
        <v>9.7393999999999998</v>
      </c>
      <c r="K32">
        <v>1.0838000000000001</v>
      </c>
      <c r="P32" s="2">
        <f>100*(I32/56.08)/((I32/56.08)+(2*J32/61.982))</f>
        <v>5.3658573352773251</v>
      </c>
      <c r="R32">
        <v>105.5057</v>
      </c>
      <c r="X32">
        <v>-9397</v>
      </c>
      <c r="Y32">
        <v>-5174</v>
      </c>
      <c r="Z32">
        <v>57</v>
      </c>
      <c r="AA32" s="1">
        <v>40095.930347222224</v>
      </c>
    </row>
    <row r="33" spans="1:27" x14ac:dyDescent="0.2">
      <c r="P33" s="2"/>
      <c r="AA33" s="1"/>
    </row>
    <row r="34" spans="1:27" x14ac:dyDescent="0.2">
      <c r="A34" t="s">
        <v>60</v>
      </c>
      <c r="B34" t="s">
        <v>61</v>
      </c>
      <c r="C34">
        <v>33.439399999999999</v>
      </c>
      <c r="D34">
        <v>4.99E-2</v>
      </c>
      <c r="E34">
        <v>14.5806</v>
      </c>
      <c r="F34">
        <v>19.771599999999999</v>
      </c>
      <c r="G34">
        <v>0.13830000000000001</v>
      </c>
      <c r="H34">
        <v>17.366299999999999</v>
      </c>
      <c r="I34">
        <v>0.29949999999999999</v>
      </c>
      <c r="J34">
        <v>1.3974</v>
      </c>
      <c r="K34">
        <v>2.1991000000000001</v>
      </c>
      <c r="L34">
        <v>1.29E-2</v>
      </c>
      <c r="M34">
        <v>2.1899999999999999E-2</v>
      </c>
      <c r="O34" s="2">
        <f>100*(H34/40.32)/((H34/40.32)+(F34/71.85))</f>
        <v>61.016788553453104</v>
      </c>
      <c r="R34">
        <v>89.364699999999999</v>
      </c>
      <c r="T34">
        <v>1.77E-2</v>
      </c>
      <c r="U34">
        <v>-1.2699999999999999E-2</v>
      </c>
      <c r="V34">
        <v>-7.5300000000000006E-2</v>
      </c>
      <c r="W34">
        <v>7.0099999999999996E-2</v>
      </c>
      <c r="X34">
        <v>-9634</v>
      </c>
      <c r="Y34">
        <v>-4721</v>
      </c>
      <c r="Z34">
        <v>44</v>
      </c>
      <c r="AA34" s="1">
        <v>40095.932696759257</v>
      </c>
    </row>
    <row r="35" spans="1:27" x14ac:dyDescent="0.2">
      <c r="A35" t="s">
        <v>62</v>
      </c>
      <c r="B35" t="s">
        <v>63</v>
      </c>
      <c r="C35">
        <v>34.637099999999997</v>
      </c>
      <c r="D35">
        <v>0.10489999999999999</v>
      </c>
      <c r="E35">
        <v>14.9231</v>
      </c>
      <c r="F35">
        <v>13.565</v>
      </c>
      <c r="G35">
        <v>0.14000000000000001</v>
      </c>
      <c r="H35">
        <v>19.629200000000001</v>
      </c>
      <c r="I35">
        <v>0.46100000000000002</v>
      </c>
      <c r="J35">
        <v>1.5854999999999999</v>
      </c>
      <c r="K35">
        <v>3.5221</v>
      </c>
      <c r="L35">
        <v>3.4599999999999999E-2</v>
      </c>
      <c r="M35">
        <v>1.44E-2</v>
      </c>
      <c r="O35" s="2">
        <f>100*(H35/40.32)/((H35/40.32)+(F35/71.85))</f>
        <v>72.056346511259832</v>
      </c>
      <c r="R35">
        <v>88.764399999999995</v>
      </c>
      <c r="T35">
        <v>5.04E-2</v>
      </c>
      <c r="U35">
        <v>-7.7000000000000002E-3</v>
      </c>
      <c r="V35">
        <v>7.5800000000000006E-2</v>
      </c>
      <c r="W35">
        <v>2.1299999999999999E-2</v>
      </c>
      <c r="X35">
        <v>-10500</v>
      </c>
      <c r="Y35">
        <v>-5380</v>
      </c>
      <c r="Z35">
        <v>40</v>
      </c>
      <c r="AA35" s="1">
        <v>40095.935995370368</v>
      </c>
    </row>
    <row r="36" spans="1:27" x14ac:dyDescent="0.2">
      <c r="AA36" s="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Central Science Lab, University of Tasmania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em-user</dc:creator>
  <cp:lastModifiedBy>Falloon</cp:lastModifiedBy>
  <dcterms:created xsi:type="dcterms:W3CDTF">2009-10-11T22:02:48Z</dcterms:created>
  <dcterms:modified xsi:type="dcterms:W3CDTF">2022-06-24T23:45:50Z</dcterms:modified>
</cp:coreProperties>
</file>